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mc:AlternateContent xmlns:mc="http://schemas.openxmlformats.org/markup-compatibility/2006">
    <mc:Choice Requires="x15">
      <x15ac:absPath xmlns:x15ac="http://schemas.microsoft.com/office/spreadsheetml/2010/11/ac" url="T:\Digitalpakt\Grundlagen+Muster+Formulare\Auszahlung\"/>
    </mc:Choice>
  </mc:AlternateContent>
  <xr:revisionPtr revIDLastSave="0" documentId="13_ncr:1_{FFD0A1B9-FE32-44DB-BF44-5CE0397440D2}" xr6:coauthVersionLast="47" xr6:coauthVersionMax="47" xr10:uidLastSave="{00000000-0000-0000-0000-000000000000}"/>
  <bookViews>
    <workbookView xWindow="-120" yWindow="-120" windowWidth="25440" windowHeight="15390" activeTab="2" xr2:uid="{00000000-000D-0000-FFFF-FFFF00000000}"/>
  </bookViews>
  <sheets>
    <sheet name="Hinweise" sheetId="4" r:id="rId1"/>
    <sheet name="1-Übersicht Rechnungen" sheetId="1" r:id="rId2"/>
    <sheet name="2-Übersicht Vergabe" sheetId="2" r:id="rId3"/>
    <sheet name="allg. Daten (nur für LVwA)" sheetId="3" r:id="rId4"/>
  </sheets>
  <definedNames>
    <definedName name="_xlnm._FilterDatabase" localSheetId="1" hidden="1">'1-Übersicht Rechnungen'!$A$26:$AY$71</definedName>
    <definedName name="_xlnm._FilterDatabase" localSheetId="2" hidden="1">'2-Übersicht Vergabe'!$A$9:$P$34</definedName>
    <definedName name="Anzeigegeräte">'1-Übersicht Rechnungen'!$AP$73</definedName>
    <definedName name="digitaleArbeitsgeräte">'1-Übersicht Rechnungen'!$AQ$73</definedName>
    <definedName name="digitaleVernetzung">'1-Übersicht Rechnungen'!$AM$73</definedName>
    <definedName name="_xlnm.Print_Area" localSheetId="3">'allg. Daten (nur für LVwA)'!$A$1:$G$71</definedName>
    <definedName name="erstattendeAusgaben">'1-Übersicht Rechnungen'!$AX$73</definedName>
    <definedName name="erstattungsfähig">'1-Übersicht Rechnungen'!$AV$73</definedName>
    <definedName name="förderfähig">'1-Übersicht Rechnungen'!$AT$73</definedName>
    <definedName name="LehrLernInfrastruktur">'1-Übersicht Rechnungen'!$AO$73</definedName>
    <definedName name="mobileEndgeräte">'1-Übersicht Rechnungen'!$AR$73</definedName>
    <definedName name="nichtförderfähig">'1-Übersicht Rechnungen'!$AS$73</definedName>
    <definedName name="Rechnungsbetrag">'1-Übersicht Rechnungen'!$L$73</definedName>
    <definedName name="WLAN">'1-Übersicht Rechnungen'!$AN$73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8" i="3" l="1"/>
  <c r="C58" i="3"/>
  <c r="B58" i="3"/>
  <c r="B50" i="3"/>
  <c r="C50" i="3"/>
  <c r="D50" i="3"/>
  <c r="B51" i="3"/>
  <c r="C51" i="3"/>
  <c r="D51" i="3"/>
  <c r="B52" i="3"/>
  <c r="C52" i="3"/>
  <c r="D52" i="3"/>
  <c r="B53" i="3"/>
  <c r="C53" i="3"/>
  <c r="D53" i="3"/>
  <c r="B54" i="3"/>
  <c r="C54" i="3"/>
  <c r="D54" i="3"/>
  <c r="B55" i="3"/>
  <c r="C55" i="3"/>
  <c r="D55" i="3"/>
  <c r="B56" i="3"/>
  <c r="C56" i="3"/>
  <c r="D56" i="3"/>
  <c r="B57" i="3"/>
  <c r="C57" i="3"/>
  <c r="D57" i="3"/>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S73" i="1"/>
  <c r="AR73" i="1"/>
  <c r="AQ73" i="1"/>
  <c r="AP73" i="1"/>
  <c r="AO73" i="1"/>
  <c r="AN73" i="1"/>
  <c r="AM73" i="1"/>
  <c r="AL73" i="1"/>
  <c r="AK73" i="1"/>
  <c r="AI73" i="1"/>
  <c r="AG73" i="1"/>
  <c r="AE73" i="1"/>
  <c r="AC73" i="1"/>
  <c r="AA73" i="1"/>
  <c r="Y73" i="1"/>
  <c r="W73" i="1"/>
  <c r="V73" i="1"/>
  <c r="U73" i="1"/>
  <c r="T73" i="1"/>
  <c r="S73" i="1"/>
  <c r="R73" i="1"/>
  <c r="Q73" i="1"/>
  <c r="P73" i="1"/>
  <c r="O73" i="1"/>
  <c r="M73" i="1"/>
  <c r="L73" i="1"/>
  <c r="K73" i="1"/>
  <c r="I73" i="1"/>
  <c r="D6" i="3"/>
  <c r="D7" i="3"/>
  <c r="M34" i="2"/>
  <c r="M33" i="2"/>
  <c r="M32" i="2"/>
  <c r="M31" i="2"/>
  <c r="M30" i="2"/>
  <c r="M29" i="2"/>
  <c r="M28" i="2"/>
  <c r="M27" i="2"/>
  <c r="M26" i="2"/>
  <c r="M25" i="2"/>
  <c r="M24" i="2"/>
  <c r="M23" i="2"/>
  <c r="M22" i="2"/>
  <c r="M21" i="2"/>
  <c r="M20" i="2"/>
  <c r="M19" i="2"/>
  <c r="M18" i="2"/>
  <c r="M17" i="2"/>
  <c r="M16" i="2"/>
  <c r="M15" i="2"/>
  <c r="M14" i="2"/>
  <c r="M13" i="2"/>
  <c r="M12" i="2"/>
  <c r="M11" i="2"/>
  <c r="M10" i="2"/>
  <c r="AI28" i="1" l="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27" i="1"/>
  <c r="U33" i="1" l="1"/>
  <c r="I20" i="2" l="1"/>
  <c r="J20" i="2"/>
  <c r="K20" i="2"/>
  <c r="L20" i="2"/>
  <c r="I21" i="2"/>
  <c r="J21" i="2"/>
  <c r="K21" i="2"/>
  <c r="L21" i="2"/>
  <c r="I22" i="2"/>
  <c r="J22" i="2"/>
  <c r="K22" i="2"/>
  <c r="L22" i="2"/>
  <c r="I23" i="2"/>
  <c r="J23" i="2"/>
  <c r="K23" i="2"/>
  <c r="L23" i="2"/>
  <c r="I24" i="2"/>
  <c r="J24" i="2"/>
  <c r="K24" i="2"/>
  <c r="L24" i="2"/>
  <c r="I25" i="2"/>
  <c r="J25" i="2"/>
  <c r="K25" i="2"/>
  <c r="L25" i="2"/>
  <c r="I26" i="2"/>
  <c r="J26" i="2"/>
  <c r="K26" i="2"/>
  <c r="L26" i="2"/>
  <c r="I27" i="2"/>
  <c r="J27" i="2"/>
  <c r="K27" i="2"/>
  <c r="L27" i="2"/>
  <c r="I28" i="2"/>
  <c r="J28" i="2"/>
  <c r="K28" i="2"/>
  <c r="L28" i="2"/>
  <c r="I29" i="2"/>
  <c r="J29" i="2"/>
  <c r="K29" i="2"/>
  <c r="L29" i="2"/>
  <c r="I30" i="2"/>
  <c r="J30" i="2"/>
  <c r="K30" i="2"/>
  <c r="L30" i="2"/>
  <c r="U37" i="1"/>
  <c r="AT37" i="1" s="1"/>
  <c r="U38" i="1"/>
  <c r="AT38" i="1" s="1"/>
  <c r="U39" i="1"/>
  <c r="AT39" i="1" s="1"/>
  <c r="U40" i="1"/>
  <c r="AT40" i="1" s="1"/>
  <c r="U41" i="1"/>
  <c r="AT41" i="1" s="1"/>
  <c r="U42" i="1"/>
  <c r="AT42" i="1" s="1"/>
  <c r="U43" i="1"/>
  <c r="AT43" i="1" s="1"/>
  <c r="U44" i="1"/>
  <c r="AT44" i="1" s="1"/>
  <c r="U45" i="1"/>
  <c r="AT45" i="1" s="1"/>
  <c r="U46" i="1"/>
  <c r="AT46" i="1" s="1"/>
  <c r="U47" i="1"/>
  <c r="AT47" i="1" s="1"/>
  <c r="U48" i="1"/>
  <c r="AT48" i="1" s="1"/>
  <c r="U49" i="1"/>
  <c r="AT49" i="1" s="1"/>
  <c r="U50" i="1"/>
  <c r="AT50" i="1" s="1"/>
  <c r="U51" i="1"/>
  <c r="AT51" i="1" s="1"/>
  <c r="U52" i="1"/>
  <c r="AT52" i="1" s="1"/>
  <c r="U53" i="1"/>
  <c r="AT53" i="1" s="1"/>
  <c r="U54" i="1"/>
  <c r="AT54" i="1" s="1"/>
  <c r="U55" i="1"/>
  <c r="AT55" i="1" s="1"/>
  <c r="U56" i="1"/>
  <c r="AT56" i="1" s="1"/>
  <c r="U57" i="1"/>
  <c r="AT57" i="1" s="1"/>
  <c r="U58" i="1"/>
  <c r="AT58" i="1" s="1"/>
  <c r="U59" i="1"/>
  <c r="AT59" i="1" s="1"/>
  <c r="U60" i="1"/>
  <c r="AT60" i="1" s="1"/>
  <c r="U61" i="1"/>
  <c r="AT61" i="1" s="1"/>
  <c r="U62" i="1"/>
  <c r="AT62" i="1" s="1"/>
  <c r="U63" i="1"/>
  <c r="L37" i="1"/>
  <c r="Q37" i="1" s="1"/>
  <c r="R37" i="1" s="1"/>
  <c r="S37" i="1" s="1"/>
  <c r="L38" i="1"/>
  <c r="Q38" i="1" s="1"/>
  <c r="R38" i="1" s="1"/>
  <c r="S38" i="1" s="1"/>
  <c r="L39" i="1"/>
  <c r="Q39" i="1" s="1"/>
  <c r="R39" i="1" s="1"/>
  <c r="S39" i="1" s="1"/>
  <c r="L40" i="1"/>
  <c r="Q40" i="1" s="1"/>
  <c r="R40" i="1" s="1"/>
  <c r="S40" i="1" s="1"/>
  <c r="L41" i="1"/>
  <c r="Q41" i="1" s="1"/>
  <c r="R41" i="1" s="1"/>
  <c r="S41" i="1" s="1"/>
  <c r="L42" i="1"/>
  <c r="Q42" i="1" s="1"/>
  <c r="R42" i="1" s="1"/>
  <c r="S42" i="1" s="1"/>
  <c r="L43" i="1"/>
  <c r="Q43" i="1" s="1"/>
  <c r="R43" i="1" s="1"/>
  <c r="S43" i="1" s="1"/>
  <c r="L44" i="1"/>
  <c r="Q44" i="1" s="1"/>
  <c r="R44" i="1" s="1"/>
  <c r="S44" i="1" s="1"/>
  <c r="L45" i="1"/>
  <c r="Q45" i="1" s="1"/>
  <c r="R45" i="1" s="1"/>
  <c r="S45" i="1" s="1"/>
  <c r="L46" i="1"/>
  <c r="Q46" i="1" s="1"/>
  <c r="R46" i="1" s="1"/>
  <c r="S46" i="1" s="1"/>
  <c r="L47" i="1"/>
  <c r="Q47" i="1" s="1"/>
  <c r="R47" i="1" s="1"/>
  <c r="S47" i="1" s="1"/>
  <c r="L48" i="1"/>
  <c r="Q48" i="1" s="1"/>
  <c r="R48" i="1" s="1"/>
  <c r="S48" i="1" s="1"/>
  <c r="L49" i="1"/>
  <c r="Q49" i="1" s="1"/>
  <c r="R49" i="1" s="1"/>
  <c r="S49" i="1" s="1"/>
  <c r="L50" i="1"/>
  <c r="Q50" i="1" s="1"/>
  <c r="R50" i="1" s="1"/>
  <c r="S50" i="1" s="1"/>
  <c r="L51" i="1"/>
  <c r="Q51" i="1" s="1"/>
  <c r="R51" i="1" s="1"/>
  <c r="S51" i="1" s="1"/>
  <c r="L52" i="1"/>
  <c r="Q52" i="1" s="1"/>
  <c r="R52" i="1" s="1"/>
  <c r="S52" i="1" s="1"/>
  <c r="L53" i="1"/>
  <c r="Q53" i="1" s="1"/>
  <c r="R53" i="1" s="1"/>
  <c r="S53" i="1" s="1"/>
  <c r="L54" i="1"/>
  <c r="Q54" i="1" s="1"/>
  <c r="R54" i="1" s="1"/>
  <c r="S54" i="1" s="1"/>
  <c r="L55" i="1"/>
  <c r="Q55" i="1" s="1"/>
  <c r="R55" i="1" s="1"/>
  <c r="S55" i="1" s="1"/>
  <c r="L56" i="1"/>
  <c r="Q56" i="1" s="1"/>
  <c r="R56" i="1" s="1"/>
  <c r="S56" i="1" s="1"/>
  <c r="L57" i="1"/>
  <c r="Q57" i="1" s="1"/>
  <c r="R57" i="1" s="1"/>
  <c r="S57" i="1" s="1"/>
  <c r="L58" i="1"/>
  <c r="Q58" i="1" s="1"/>
  <c r="R58" i="1" s="1"/>
  <c r="S58" i="1" s="1"/>
  <c r="L59" i="1"/>
  <c r="Q59" i="1" s="1"/>
  <c r="R59" i="1" s="1"/>
  <c r="S59" i="1" s="1"/>
  <c r="L60" i="1"/>
  <c r="Q60" i="1" s="1"/>
  <c r="R60" i="1" s="1"/>
  <c r="S60" i="1" s="1"/>
  <c r="L61" i="1"/>
  <c r="Q61" i="1" s="1"/>
  <c r="R61" i="1" s="1"/>
  <c r="S61" i="1" s="1"/>
  <c r="L62" i="1"/>
  <c r="Q62" i="1" s="1"/>
  <c r="R62" i="1" s="1"/>
  <c r="S62" i="1" s="1"/>
  <c r="L63" i="1"/>
  <c r="Q63" i="1" s="1"/>
  <c r="R63" i="1" s="1"/>
  <c r="S63" i="1" s="1"/>
  <c r="A78" i="1" l="1"/>
  <c r="D9" i="3" l="1"/>
  <c r="G33" i="3" s="1"/>
  <c r="AY25" i="1" l="1"/>
  <c r="E16" i="3"/>
  <c r="E48" i="3"/>
  <c r="F33" i="3"/>
  <c r="F34" i="3"/>
  <c r="F38" i="3"/>
  <c r="F37" i="3"/>
  <c r="F36" i="3"/>
  <c r="F35" i="3"/>
  <c r="B49" i="3"/>
  <c r="K11" i="1"/>
  <c r="A80" i="1" l="1"/>
  <c r="AV27" i="1"/>
  <c r="L27" i="1"/>
  <c r="Q27" i="1" s="1"/>
  <c r="R27" i="1" s="1"/>
  <c r="S27" i="1" s="1"/>
  <c r="AW27" i="1" l="1"/>
  <c r="AX27" i="1" s="1"/>
  <c r="AV73" i="1"/>
  <c r="C49" i="3"/>
  <c r="D49" i="3" l="1"/>
  <c r="AV28" i="1"/>
  <c r="AW28" i="1" l="1"/>
  <c r="AW29" i="1" s="1"/>
  <c r="I10" i="2"/>
  <c r="AX29" i="1" l="1"/>
  <c r="AX28" i="1"/>
  <c r="E39" i="3" l="1"/>
  <c r="D39" i="3"/>
  <c r="L11" i="2"/>
  <c r="L12" i="2"/>
  <c r="L13" i="2"/>
  <c r="L14" i="2"/>
  <c r="L15" i="2"/>
  <c r="L16" i="2"/>
  <c r="L17" i="2"/>
  <c r="L18" i="2"/>
  <c r="L19" i="2"/>
  <c r="L31" i="2"/>
  <c r="L32" i="2"/>
  <c r="L33" i="2"/>
  <c r="L34" i="2"/>
  <c r="K10" i="2"/>
  <c r="AW30" i="1" l="1"/>
  <c r="AW31" i="1" s="1"/>
  <c r="AW32" i="1" s="1"/>
  <c r="AW33" i="1" s="1"/>
  <c r="AW34" i="1" s="1"/>
  <c r="AW35" i="1" s="1"/>
  <c r="AW36" i="1" s="1"/>
  <c r="AW37" i="1" s="1"/>
  <c r="B59" i="3"/>
  <c r="AX33" i="1" l="1"/>
  <c r="AX36" i="1"/>
  <c r="AX34" i="1"/>
  <c r="AW38" i="1"/>
  <c r="AX37" i="1"/>
  <c r="AX35" i="1"/>
  <c r="AX30" i="1"/>
  <c r="AX32" i="1"/>
  <c r="AX31" i="1"/>
  <c r="C59" i="3"/>
  <c r="AX38" i="1" l="1"/>
  <c r="AW39" i="1"/>
  <c r="J11" i="2"/>
  <c r="J12" i="2"/>
  <c r="J13" i="2"/>
  <c r="J14" i="2"/>
  <c r="J15" i="2"/>
  <c r="J16" i="2"/>
  <c r="J17" i="2"/>
  <c r="J18" i="2"/>
  <c r="J19" i="2"/>
  <c r="J31" i="2"/>
  <c r="J32" i="2"/>
  <c r="J33" i="2"/>
  <c r="J34" i="2"/>
  <c r="J10" i="2"/>
  <c r="AW40" i="1" l="1"/>
  <c r="AX39" i="1"/>
  <c r="L28" i="1"/>
  <c r="Q28" i="1" s="1"/>
  <c r="R28" i="1" s="1"/>
  <c r="S28" i="1" s="1"/>
  <c r="AW41" i="1" l="1"/>
  <c r="AX40" i="1"/>
  <c r="AY27" i="1"/>
  <c r="AY28" i="1" s="1"/>
  <c r="AY29" i="1" s="1"/>
  <c r="AY30" i="1" s="1"/>
  <c r="AY31" i="1" s="1"/>
  <c r="AY32" i="1" s="1"/>
  <c r="AY33" i="1" s="1"/>
  <c r="AY34" i="1" s="1"/>
  <c r="AY35" i="1" s="1"/>
  <c r="AY36" i="1" s="1"/>
  <c r="AY37" i="1" s="1"/>
  <c r="AY38" i="1" s="1"/>
  <c r="AY39" i="1" s="1"/>
  <c r="AY40" i="1" s="1"/>
  <c r="AY41" i="1" s="1"/>
  <c r="AY42" i="1" s="1"/>
  <c r="AY43" i="1" s="1"/>
  <c r="AY44" i="1" s="1"/>
  <c r="AY45" i="1" s="1"/>
  <c r="AY46" i="1" s="1"/>
  <c r="AY47" i="1" s="1"/>
  <c r="AY48" i="1" s="1"/>
  <c r="AY49" i="1" s="1"/>
  <c r="AY50" i="1" s="1"/>
  <c r="AY51" i="1" s="1"/>
  <c r="AY52" i="1" s="1"/>
  <c r="AY53" i="1" s="1"/>
  <c r="AY54" i="1" s="1"/>
  <c r="AY55" i="1" s="1"/>
  <c r="AY56" i="1" s="1"/>
  <c r="AY57" i="1" s="1"/>
  <c r="AY58" i="1" s="1"/>
  <c r="AY59" i="1" s="1"/>
  <c r="AY60" i="1" s="1"/>
  <c r="AY61" i="1" s="1"/>
  <c r="AY62" i="1" s="1"/>
  <c r="AY63" i="1" s="1"/>
  <c r="AY64" i="1" s="1"/>
  <c r="AY65" i="1" s="1"/>
  <c r="AY66" i="1" s="1"/>
  <c r="AY67" i="1" s="1"/>
  <c r="AY68" i="1" s="1"/>
  <c r="AY69" i="1" s="1"/>
  <c r="AY70" i="1" s="1"/>
  <c r="AY71" i="1" s="1"/>
  <c r="K11" i="2"/>
  <c r="K12" i="2"/>
  <c r="K13" i="2"/>
  <c r="K14" i="2"/>
  <c r="K15" i="2"/>
  <c r="K16" i="2"/>
  <c r="K17" i="2"/>
  <c r="K18" i="2"/>
  <c r="K19" i="2"/>
  <c r="K31" i="2"/>
  <c r="K32" i="2"/>
  <c r="K33" i="2"/>
  <c r="K34" i="2"/>
  <c r="AW42" i="1" l="1"/>
  <c r="AX41" i="1"/>
  <c r="U34" i="1"/>
  <c r="AT34" i="1" s="1"/>
  <c r="U35" i="1"/>
  <c r="AT35" i="1" s="1"/>
  <c r="U36" i="1"/>
  <c r="AT36" i="1" s="1"/>
  <c r="AT63" i="1"/>
  <c r="U64" i="1"/>
  <c r="AT64" i="1" s="1"/>
  <c r="U65" i="1"/>
  <c r="AT65" i="1" s="1"/>
  <c r="U66" i="1"/>
  <c r="AT66" i="1" s="1"/>
  <c r="U67" i="1"/>
  <c r="AT67" i="1" s="1"/>
  <c r="U68" i="1"/>
  <c r="AT68" i="1" s="1"/>
  <c r="U69" i="1"/>
  <c r="AT69" i="1" s="1"/>
  <c r="U70" i="1"/>
  <c r="AT70" i="1" s="1"/>
  <c r="U71" i="1"/>
  <c r="AT71" i="1" s="1"/>
  <c r="L34" i="1"/>
  <c r="Q34" i="1" s="1"/>
  <c r="R34" i="1" s="1"/>
  <c r="S34" i="1" s="1"/>
  <c r="L35" i="1"/>
  <c r="Q35" i="1" s="1"/>
  <c r="R35" i="1" s="1"/>
  <c r="S35" i="1" s="1"/>
  <c r="L36" i="1"/>
  <c r="Q36" i="1" s="1"/>
  <c r="R36" i="1" s="1"/>
  <c r="S36" i="1" s="1"/>
  <c r="L64" i="1"/>
  <c r="Q64" i="1" s="1"/>
  <c r="R64" i="1" s="1"/>
  <c r="S64" i="1" s="1"/>
  <c r="L65" i="1"/>
  <c r="Q65" i="1" s="1"/>
  <c r="R65" i="1" s="1"/>
  <c r="S65" i="1" s="1"/>
  <c r="L66" i="1"/>
  <c r="Q66" i="1" s="1"/>
  <c r="R66" i="1" s="1"/>
  <c r="S66" i="1" s="1"/>
  <c r="L67" i="1"/>
  <c r="Q67" i="1" s="1"/>
  <c r="R67" i="1" s="1"/>
  <c r="S67" i="1" s="1"/>
  <c r="L68" i="1"/>
  <c r="Q68" i="1" s="1"/>
  <c r="R68" i="1" s="1"/>
  <c r="S68" i="1" s="1"/>
  <c r="L69" i="1"/>
  <c r="Q69" i="1" s="1"/>
  <c r="R69" i="1" s="1"/>
  <c r="S69" i="1" s="1"/>
  <c r="L70" i="1"/>
  <c r="Q70" i="1" s="1"/>
  <c r="R70" i="1" s="1"/>
  <c r="S70" i="1" s="1"/>
  <c r="L71" i="1"/>
  <c r="Q71" i="1" s="1"/>
  <c r="R71" i="1" s="1"/>
  <c r="S71" i="1" s="1"/>
  <c r="L1" i="2"/>
  <c r="H1" i="2"/>
  <c r="C3" i="2"/>
  <c r="C2" i="2"/>
  <c r="C1" i="2"/>
  <c r="AX42" i="1" l="1"/>
  <c r="AW43" i="1"/>
  <c r="E49" i="3"/>
  <c r="I33" i="2"/>
  <c r="I31" i="2"/>
  <c r="I18" i="2"/>
  <c r="I16" i="2"/>
  <c r="I14" i="2"/>
  <c r="I12" i="2"/>
  <c r="I34" i="2"/>
  <c r="I32" i="2"/>
  <c r="I19" i="2"/>
  <c r="I17" i="2"/>
  <c r="I15" i="2"/>
  <c r="I13" i="2"/>
  <c r="I11" i="2"/>
  <c r="AW44" i="1" l="1"/>
  <c r="AX43" i="1"/>
  <c r="D19" i="3"/>
  <c r="AX44" i="1" l="1"/>
  <c r="AW45" i="1"/>
  <c r="D11" i="3"/>
  <c r="D10" i="3"/>
  <c r="D5" i="3"/>
  <c r="AW46" i="1" l="1"/>
  <c r="AX45" i="1"/>
  <c r="E11" i="3"/>
  <c r="G38" i="3"/>
  <c r="G36" i="3"/>
  <c r="G34" i="3"/>
  <c r="G37" i="3"/>
  <c r="G35" i="3"/>
  <c r="AG75" i="1"/>
  <c r="AE75" i="1"/>
  <c r="AC75" i="1"/>
  <c r="AA75" i="1"/>
  <c r="Y75" i="1"/>
  <c r="W75" i="1"/>
  <c r="AX46" i="1" l="1"/>
  <c r="AW47" i="1"/>
  <c r="A81" i="1"/>
  <c r="G39" i="3"/>
  <c r="U28" i="1"/>
  <c r="U29" i="1"/>
  <c r="AT29" i="1" s="1"/>
  <c r="U30" i="1"/>
  <c r="AT30" i="1" s="1"/>
  <c r="U31" i="1"/>
  <c r="AT31" i="1" s="1"/>
  <c r="U32" i="1"/>
  <c r="AT32" i="1" s="1"/>
  <c r="AT33" i="1"/>
  <c r="U27" i="1"/>
  <c r="AT27" i="1" s="1"/>
  <c r="AW48" i="1" l="1"/>
  <c r="AX47" i="1"/>
  <c r="AT28" i="1"/>
  <c r="AX48" i="1" l="1"/>
  <c r="AW49" i="1"/>
  <c r="L29" i="1"/>
  <c r="Q29" i="1" s="1"/>
  <c r="R29" i="1" s="1"/>
  <c r="L30" i="1"/>
  <c r="Q30" i="1" s="1"/>
  <c r="L31" i="1"/>
  <c r="Q31" i="1" s="1"/>
  <c r="R31" i="1" s="1"/>
  <c r="S31" i="1" s="1"/>
  <c r="L32" i="1"/>
  <c r="Q32" i="1" s="1"/>
  <c r="R32" i="1" s="1"/>
  <c r="S32" i="1" s="1"/>
  <c r="L33" i="1"/>
  <c r="Q33" i="1" s="1"/>
  <c r="R33" i="1" s="1"/>
  <c r="S33" i="1" s="1"/>
  <c r="N53" i="4"/>
  <c r="L10" i="2"/>
  <c r="AW50" i="1" l="1"/>
  <c r="AX49" i="1"/>
  <c r="R30" i="1"/>
  <c r="S30" i="1" s="1"/>
  <c r="S29" i="1"/>
  <c r="F39" i="3"/>
  <c r="AX50" i="1" l="1"/>
  <c r="AW51" i="1"/>
  <c r="A79" i="1"/>
  <c r="AW52" i="1" l="1"/>
  <c r="AX51" i="1"/>
  <c r="A76" i="1"/>
  <c r="AX52" i="1" l="1"/>
  <c r="AW53" i="1"/>
  <c r="AW54" i="1" l="1"/>
  <c r="AX53" i="1"/>
  <c r="E50" i="3"/>
  <c r="AX54" i="1" l="1"/>
  <c r="AW55" i="1"/>
  <c r="AW56" i="1" l="1"/>
  <c r="AX55" i="1"/>
  <c r="E51" i="3"/>
  <c r="AW57" i="1" l="1"/>
  <c r="AX56" i="1"/>
  <c r="AW58" i="1" l="1"/>
  <c r="AX57" i="1"/>
  <c r="D61" i="3"/>
  <c r="D59" i="3"/>
  <c r="E52" i="3"/>
  <c r="E53" i="3" s="1"/>
  <c r="E54" i="3" l="1"/>
  <c r="E55" i="3" s="1"/>
  <c r="E56" i="3" s="1"/>
  <c r="E57" i="3" s="1"/>
  <c r="E58" i="3" s="1"/>
  <c r="AX58" i="1"/>
  <c r="AW59" i="1"/>
  <c r="E59" i="3" l="1"/>
  <c r="AW60" i="1"/>
  <c r="AX59" i="1"/>
  <c r="AX60" i="1" l="1"/>
  <c r="AW61" i="1"/>
  <c r="AW62" i="1" l="1"/>
  <c r="AX61" i="1"/>
  <c r="AX62" i="1" l="1"/>
  <c r="AW63" i="1"/>
  <c r="AX63" i="1" l="1"/>
  <c r="AW64" i="1"/>
  <c r="AX64" i="1" l="1"/>
  <c r="AW65" i="1"/>
  <c r="AX65" i="1" l="1"/>
  <c r="AW66" i="1"/>
  <c r="AX66" i="1" l="1"/>
  <c r="AW67" i="1"/>
  <c r="AW68" i="1" l="1"/>
  <c r="AX67" i="1"/>
  <c r="AW69" i="1" l="1"/>
  <c r="AX68" i="1"/>
  <c r="AX69" i="1" l="1"/>
  <c r="AW70" i="1"/>
  <c r="AW71" i="1" l="1"/>
  <c r="AX70" i="1"/>
  <c r="AY73" i="1" l="1"/>
  <c r="AX71" i="1"/>
  <c r="AX73" i="1" s="1"/>
  <c r="G10" i="1" l="1"/>
  <c r="I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Jaeger, Ronny</author>
  </authors>
  <commentList>
    <comment ref="P24" authorId="0" shapeId="0" xr:uid="{00000000-0006-0000-0100-000001000000}">
      <text>
        <r>
          <rPr>
            <b/>
            <u/>
            <sz val="9"/>
            <color indexed="81"/>
            <rFont val="Segoe UI"/>
            <family val="2"/>
          </rPr>
          <t>Beachte:</t>
        </r>
        <r>
          <rPr>
            <b/>
            <sz val="9"/>
            <color indexed="81"/>
            <rFont val="Segoe UI"/>
            <family val="2"/>
          </rPr>
          <t xml:space="preserve">
</t>
        </r>
        <r>
          <rPr>
            <sz val="9"/>
            <color indexed="81"/>
            <rFont val="Segoe UI"/>
            <family val="2"/>
          </rPr>
          <t xml:space="preserve">Hier sind alle nicht förderfähigen Ausgaben anzugeben, die noch nicht beim Zahlungsbetrag in Abzug gebracht wurden.
</t>
        </r>
      </text>
    </comment>
    <comment ref="W24" authorId="0" shapeId="0" xr:uid="{00000000-0006-0000-0100-000002000000}">
      <text>
        <r>
          <rPr>
            <b/>
            <u/>
            <sz val="9"/>
            <color indexed="81"/>
            <rFont val="Segoe UI"/>
            <family val="2"/>
          </rPr>
          <t xml:space="preserve">Bei der Aufteilung der Fördergegenstände sind die Rechnungspositionen,die diese Fördergegenstände betreffen anzugeben. 
</t>
        </r>
        <r>
          <rPr>
            <sz val="9"/>
            <color indexed="81"/>
            <rFont val="Segoe UI"/>
            <family val="2"/>
          </rPr>
          <t xml:space="preserve">wie z.Bsp. 1-20; 1,5,8,6, 15(teilweise) oder "alle"
</t>
        </r>
      </text>
    </comment>
    <comment ref="AJ24" authorId="0" shapeId="0" xr:uid="{00000000-0006-0000-0100-000003000000}">
      <text>
        <r>
          <rPr>
            <b/>
            <u/>
            <sz val="9"/>
            <color indexed="81"/>
            <rFont val="Segoe UI"/>
            <family val="2"/>
          </rPr>
          <t>Hier bitte sonstige Hinweise zum Zahlungsantrag eintragen.</t>
        </r>
        <r>
          <rPr>
            <b/>
            <sz val="9"/>
            <color indexed="81"/>
            <rFont val="Segoe UI"/>
            <family val="2"/>
          </rPr>
          <t xml:space="preserve">
</t>
        </r>
        <r>
          <rPr>
            <sz val="9"/>
            <color indexed="81"/>
            <rFont val="Segoe UI"/>
            <family val="2"/>
          </rPr>
          <t>z.Bsp. Die Angabe von nicht förderfähigen Positionen, Der Skontobetrag wurde als nicht förderfähige Ausgaben eingeben, da nicht gezogen bei der Zahlung.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Jaeger, Ronny</author>
  </authors>
  <commentList>
    <comment ref="A9" authorId="0" shapeId="0" xr:uid="{00000000-0006-0000-0200-000001000000}">
      <text>
        <r>
          <rPr>
            <b/>
            <sz val="9"/>
            <color indexed="81"/>
            <rFont val="Segoe UI"/>
            <family val="2"/>
          </rPr>
          <t>Hinweis:</t>
        </r>
        <r>
          <rPr>
            <sz val="9"/>
            <color indexed="81"/>
            <rFont val="Segoe UI"/>
            <family val="2"/>
          </rPr>
          <t xml:space="preserve">
Auch wenn die Maßnahme nur aus einem Los besteht, ist eine "fiktive" Losnummer zu vergeben. Für Planungleistungen ist ebenfalls "fiktive" Losnummer zu vergeben</t>
        </r>
      </text>
    </comment>
  </commentList>
</comments>
</file>

<file path=xl/sharedStrings.xml><?xml version="1.0" encoding="utf-8"?>
<sst xmlns="http://schemas.openxmlformats.org/spreadsheetml/2006/main" count="190" uniqueCount="140">
  <si>
    <t>Aktenzeichen:</t>
  </si>
  <si>
    <t>Zahlantrag Nr.:</t>
  </si>
  <si>
    <t>Zahlantrag vom:</t>
  </si>
  <si>
    <t>Schule:</t>
  </si>
  <si>
    <t>Zuwendungsempfänger:</t>
  </si>
  <si>
    <t>Übersicht Rechnungen</t>
  </si>
  <si>
    <t>lfd. Nr.</t>
  </si>
  <si>
    <t>Rechnungs-nummer</t>
  </si>
  <si>
    <t>Rechnungsaussteller                (beauftragte Firma)</t>
  </si>
  <si>
    <t>Rechnungs-betrag                                 (Brutto in €)</t>
  </si>
  <si>
    <t>Zahlungs-betrag                    (Brutto in €)</t>
  </si>
  <si>
    <t>davon nicht förderfähig (Brutto in €)</t>
  </si>
  <si>
    <t>förderfähige Ausgaben (Brutto in €)</t>
  </si>
  <si>
    <t xml:space="preserve">Zahl-antrag Nr. </t>
  </si>
  <si>
    <t>Auftragsnummer</t>
  </si>
  <si>
    <t>R-Betrag netto</t>
  </si>
  <si>
    <t>Übersicht Vergabevorgänge</t>
  </si>
  <si>
    <t>Bezeichnung des Gewerkes / der Leistung</t>
  </si>
  <si>
    <t>Auftrag an / Vertrag mit</t>
  </si>
  <si>
    <t>vom</t>
  </si>
  <si>
    <t>Gesamtwert der Nachträge (netto in €)</t>
  </si>
  <si>
    <t>ursprünglicher Auftragswert  (netto in €)</t>
  </si>
  <si>
    <t>Gesamt- auftragswert  (netto in €)</t>
  </si>
  <si>
    <t>tatsächlich abgerechnet          lt. Rechnungen (netto in €)</t>
  </si>
  <si>
    <t>Prüfung LVwA</t>
  </si>
  <si>
    <t>nicht förderfähig (Brutto in €)</t>
  </si>
  <si>
    <t>nach Prüfung förderfähig (Brutto in €)</t>
  </si>
  <si>
    <t xml:space="preserve">Datum der Leistungs-erbringung (Abnahme/ Lieferung) </t>
  </si>
  <si>
    <t>Schulisches WLAN</t>
  </si>
  <si>
    <t>Digitale Lehr-Lern-Infrastrukturen</t>
  </si>
  <si>
    <t>Anzeige- und Interaktionsgeräte</t>
  </si>
  <si>
    <t>Digitale Arbeitsgeräte</t>
  </si>
  <si>
    <t>Schulgebundene mobile Endgeräte</t>
  </si>
  <si>
    <t>Digitale Vernetzung/ Verkabelung sowie flankierende Verkabelungsmaßnahmen</t>
  </si>
  <si>
    <t>Los-Nr.</t>
  </si>
  <si>
    <t>Allgemeine Hinweise zum Ausfüllen von Anlagen des Zahlungsantrages</t>
  </si>
  <si>
    <t>Art der Rechnung (AR, SR, ER; SEB)</t>
  </si>
  <si>
    <t>Rechnungs-aussteller                (beauftragte Firma)</t>
  </si>
  <si>
    <t>Leistungsgegenstand</t>
  </si>
  <si>
    <t>Los -Nr.</t>
  </si>
  <si>
    <t>Rechnungs-datum</t>
  </si>
  <si>
    <t>Zahlungs-datum</t>
  </si>
  <si>
    <t>zur Erstattung angemeldet (Brutto in €)</t>
  </si>
  <si>
    <t>SR</t>
  </si>
  <si>
    <t>xyz- GmbH Halle</t>
  </si>
  <si>
    <t>abc-1</t>
  </si>
  <si>
    <t>1</t>
  </si>
  <si>
    <t>SEB</t>
  </si>
  <si>
    <r>
      <t xml:space="preserve">Wird von einem Rechnungsbetrag ein Anteil als Gewährleistungs- oder Sicherheitseinbehalt nicht ausgezahlt, so ist wie folgt zu verfahren.                                                                                                                                                                                                                             Dieser Betrag  ist </t>
    </r>
    <r>
      <rPr>
        <b/>
        <sz val="11"/>
        <color theme="1"/>
        <rFont val="Calibri"/>
        <family val="2"/>
        <scheme val="minor"/>
      </rPr>
      <t>nach</t>
    </r>
    <r>
      <rPr>
        <sz val="11"/>
        <color theme="1"/>
        <rFont val="Calibri"/>
        <family val="2"/>
        <scheme val="minor"/>
      </rPr>
      <t xml:space="preserve"> </t>
    </r>
    <r>
      <rPr>
        <b/>
        <sz val="11"/>
        <color theme="1"/>
        <rFont val="Calibri"/>
        <family val="2"/>
        <scheme val="minor"/>
      </rPr>
      <t>Auszahlung</t>
    </r>
    <r>
      <rPr>
        <sz val="11"/>
        <color theme="1"/>
        <rFont val="Calibri"/>
        <family val="2"/>
        <scheme val="minor"/>
      </rPr>
      <t xml:space="preserve"> an den Rechnungsaussteller oder auf ein o.g. Konto unter  Nutzung derselben Rechnungsdaten  als weitere Auszahlung aufzuführen.                                                                                                                                                                                                                                                                                                                        In der jeweiligen Spalte ist - wie im Beispiel oben dargestellt - einzutragen:                                                                                                                                                                                                                                                                                                                                 - "</t>
    </r>
    <r>
      <rPr>
        <b/>
        <sz val="11"/>
        <color theme="1"/>
        <rFont val="Calibri"/>
        <family val="2"/>
        <scheme val="minor"/>
      </rPr>
      <t xml:space="preserve">Art der Rechnung"  -   SEB </t>
    </r>
    <r>
      <rPr>
        <sz val="11"/>
        <color theme="1"/>
        <rFont val="Calibri"/>
        <family val="2"/>
        <scheme val="minor"/>
      </rPr>
      <t xml:space="preserve">,                                                                                                                                                                                                                                                                                                        </t>
    </r>
    <r>
      <rPr>
        <b/>
        <sz val="11"/>
        <color theme="1"/>
        <rFont val="Calibri"/>
        <family val="2"/>
        <scheme val="minor"/>
      </rPr>
      <t xml:space="preserve"> - "Rechnungsbetrag"  -   0,00</t>
    </r>
    <r>
      <rPr>
        <sz val="11"/>
        <color theme="1"/>
        <rFont val="Calibri"/>
        <family val="2"/>
        <scheme val="minor"/>
      </rPr>
      <t xml:space="preserve"> ,                                                                                                                                                                                                                                                                                                 - "</t>
    </r>
    <r>
      <rPr>
        <b/>
        <sz val="11"/>
        <color theme="1"/>
        <rFont val="Calibri"/>
        <family val="2"/>
        <scheme val="minor"/>
      </rPr>
      <t>Zahlungsbetrag"      -   der Betrag entsprechend dem ausgezahlten SEB.</t>
    </r>
  </si>
  <si>
    <t>Summe</t>
  </si>
  <si>
    <t>Bemerkungen</t>
  </si>
  <si>
    <t>Digitale Vernetzung/ Verkabelung sowie flankierende Verkabelungs-maßnahmen</t>
  </si>
  <si>
    <t>Schulge-bundene mobile Endgeräte</t>
  </si>
  <si>
    <t>zur Erstattung angemeldet - max. 90% der förderfähigen Ausgaben (Brutto in €)</t>
  </si>
  <si>
    <t>davon max. 90% erstattungsfähig</t>
  </si>
  <si>
    <t>kummulativ</t>
  </si>
  <si>
    <t>zu erstattende Ausgaben</t>
  </si>
  <si>
    <t>Rest FöM</t>
  </si>
  <si>
    <t>Fördersatz lt. Prüfvermerk (max. 90% erstattungsfähig)</t>
  </si>
  <si>
    <t>Höhe der beantragten Auszahlung</t>
  </si>
  <si>
    <t>Bewilligte Zuwendung  (Stand letzte Änderung) in EUR</t>
  </si>
  <si>
    <t>Zusammenfassung des geprüften Auszahlungsantrags</t>
  </si>
  <si>
    <t>Hinweise für LVwA</t>
  </si>
  <si>
    <t>Handelt es sich bei der Schule um eine allgemeinbild. Schule?</t>
  </si>
  <si>
    <t>Bitte auswählen</t>
  </si>
  <si>
    <t>Höhe der beantragten Auszahlung:</t>
  </si>
  <si>
    <t>Gesamtausgaben</t>
  </si>
  <si>
    <t>Zuwendung (90 v.H.), höchstens</t>
  </si>
  <si>
    <t>Eigenmittel</t>
  </si>
  <si>
    <t>Fremdmittel</t>
  </si>
  <si>
    <t>Finanzierungsplan lt. Bescheid</t>
  </si>
  <si>
    <t>Wurden Auszahlungen für mobile Endgeräte beantragt?</t>
  </si>
  <si>
    <t>Handelt es sich bei den Schulobjekt um eine allgmeinbildende Schule?</t>
  </si>
  <si>
    <t>Aufgliederung der bewilligten Zuwendung nach Investiotionsart</t>
  </si>
  <si>
    <t>Investitionsart</t>
  </si>
  <si>
    <t xml:space="preserve">Los Nr. </t>
  </si>
  <si>
    <t>Mwst-Betrag</t>
  </si>
  <si>
    <t>Mwst-Satz</t>
  </si>
  <si>
    <t>Erhöhung des ursprünglichen Auftrags-wertes in Prozent</t>
  </si>
  <si>
    <t>tatsächlich abgerechnet          lt. Rechnungen (Brutto in €)</t>
  </si>
  <si>
    <t>zur Erstattung angemeldet - max. 90% der förderfähigen Ausgaben                      (Brutto in €)</t>
  </si>
  <si>
    <t>Art der Ausschreibung / Vergabe</t>
  </si>
  <si>
    <t>A</t>
  </si>
  <si>
    <t>B</t>
  </si>
  <si>
    <t>Ausgabenübersicht</t>
  </si>
  <si>
    <t>Zahlantrag Nr.</t>
  </si>
  <si>
    <t>max. erstattbare Ausgaben (FöM)</t>
  </si>
  <si>
    <t>SUMME:</t>
  </si>
  <si>
    <t>somit zu erstatten:</t>
  </si>
  <si>
    <t xml:space="preserve">Auftrags-vergabe/ Nachträge geprüft am </t>
  </si>
  <si>
    <t>ohne Bean-standung (x)</t>
  </si>
  <si>
    <t>Bemerkungen/ Nachforderungen</t>
  </si>
  <si>
    <t>bewilligt (100%) bezogen auf die max. Fördermittel</t>
  </si>
  <si>
    <t>Fördermittel (90% der zuwendungsfähigen Kosten)</t>
  </si>
  <si>
    <t>lt. Anlage VBM</t>
  </si>
  <si>
    <t>zuwendungs-fähige Ausgaben</t>
  </si>
  <si>
    <t>Art der Rechnung (AR, SR, ER, SEB, TA)</t>
  </si>
  <si>
    <t>Art der Rechnung: AR - Abschlagsrechnung; SR - Schlussrechnung; ER - Einzelrechnung; SEB - Sicherheitseinbehalt, TA- Teilabnahme</t>
  </si>
  <si>
    <t>Art der Rechnung: AR - Abschlagsrechnung; SR - Schlussrechnung; ER - Einzelrechnung; SEB - Sicherheitseinbehalt; TA - Teilabnahme</t>
  </si>
  <si>
    <t>Eintragen von Gewährleistungs- und Sicherheitseinbehalten (SEB) in die Tabelle 1:</t>
  </si>
  <si>
    <t>bisher ausgezahlt</t>
  </si>
  <si>
    <t>Erläuterungen bei der Beantragung einer Auszahlung für mobile Endgeräte</t>
  </si>
  <si>
    <t>Anzeige- und Interaktions-geräte</t>
  </si>
  <si>
    <t>Rechnungs-position</t>
  </si>
  <si>
    <t>Skonto-betrag (Brutto in €)</t>
  </si>
  <si>
    <t>Aufteilung der förderfähigen Ausgaben vollständig?</t>
  </si>
  <si>
    <t>sonstige Bemerkungen zum Auszahlungsantrag</t>
  </si>
  <si>
    <t>Ort, Datum</t>
  </si>
  <si>
    <t>Stempel, Unterschrift des Antragsstellers/</t>
  </si>
  <si>
    <t>in Druckschrift, Funktion,</t>
  </si>
  <si>
    <t>Amtsbezeichnung Vertretungsberechtigten</t>
  </si>
  <si>
    <t>Vertretungsberechtigten</t>
  </si>
  <si>
    <r>
      <rPr>
        <b/>
        <sz val="11"/>
        <color theme="1"/>
        <rFont val="Calibri"/>
        <family val="2"/>
        <scheme val="minor"/>
      </rPr>
      <t xml:space="preserve">Nur auswählen bei einer allgemeinbildenden Schule entsprechend den Angaben im Fördermittelantrag!!! </t>
    </r>
    <r>
      <rPr>
        <sz val="11"/>
        <color theme="1"/>
        <rFont val="Calibri"/>
        <family val="2"/>
        <scheme val="minor"/>
      </rPr>
      <t xml:space="preserve">
Ich erkläre, dass auf Grundlage der Nr. 2.1 Buchst. f) cc) der Richtlinie DigitalPakt Schule</t>
    </r>
  </si>
  <si>
    <t>Ein Nachweis über die vorhandene Infrastruktur nach Nr. 2.1 Buchstabe a und b der Richtlinie DigitalPakt Schule liegt vor?</t>
  </si>
  <si>
    <r>
      <rPr>
        <b/>
        <sz val="11"/>
        <color theme="1"/>
        <rFont val="Calibri"/>
        <family val="2"/>
        <scheme val="minor"/>
      </rPr>
      <t xml:space="preserve">Nur auswählen bei einer allgemeinbildenden Schule!!! </t>
    </r>
    <r>
      <rPr>
        <sz val="11"/>
        <color theme="1"/>
        <rFont val="Calibri"/>
        <family val="2"/>
        <scheme val="minor"/>
      </rPr>
      <t xml:space="preserve">
Mobile Endgeräte werden beantragt auf Grundlage der Nr. 2.1 Buchst. f) cc) </t>
    </r>
  </si>
  <si>
    <t>Aufteilung der bewilligten Zuwendung nach Fördergegenständen</t>
  </si>
  <si>
    <t>Aufteilung der zur Erstattung angemeldeten förderfähigen Ausgaben (Brutto in €) nach Fördergegenstände</t>
  </si>
  <si>
    <t>Förderquote lt. Zahlungs-antrag des ZWE (Verhältnis aus Spalte S und Spalte R)</t>
  </si>
  <si>
    <t>Wenn sich die Ausgaben für einen Fördergegenstand im Vergleich zum Antrag erhöhen, müssen diese durch Einsparungen in anderen Kostengruppen gedeckt werden. Bitte teilen Sie uns dies umgehend mit.</t>
  </si>
  <si>
    <t>davon mit der o.g. Auszahlung angemeldet</t>
  </si>
  <si>
    <r>
      <t xml:space="preserve">Gesamtsumme der zur Erstattung angemeldeten förderfähigen Ausgaben </t>
    </r>
    <r>
      <rPr>
        <i/>
        <sz val="11"/>
        <color theme="1"/>
        <rFont val="Calibri"/>
        <family val="2"/>
        <scheme val="minor"/>
      </rPr>
      <t xml:space="preserve">(Brutto in €) </t>
    </r>
    <r>
      <rPr>
        <b/>
        <i/>
        <sz val="11"/>
        <color theme="1"/>
        <rFont val="Calibri"/>
        <family val="2"/>
        <scheme val="minor"/>
      </rPr>
      <t>nach Fördergegenständen</t>
    </r>
    <r>
      <rPr>
        <i/>
        <sz val="11"/>
        <color theme="1"/>
        <rFont val="Calibri"/>
        <family val="2"/>
        <scheme val="minor"/>
      </rPr>
      <t xml:space="preserve"> (90% der zuwendungsfähigen Ausgaben)</t>
    </r>
  </si>
  <si>
    <t>Name, Wz. Prüfer</t>
  </si>
  <si>
    <t>Datum, Unterschrift  Prüfer</t>
  </si>
  <si>
    <t>Die Infrastruktur gemäß Nr. 2.1 Buchstabe a) und b) der Richtlinie DigitalPakt Schule</t>
  </si>
  <si>
    <t>Nur ausfüllen bei der Beantragung einer Auszahlung für mobile Endgeräte</t>
  </si>
  <si>
    <t>Ausgaben nach Fördergegenständen</t>
  </si>
  <si>
    <t>öffentliche Ausschreibung (National)</t>
  </si>
  <si>
    <t>beschränkte Ausschreibung (National)</t>
  </si>
  <si>
    <t>freihändige Vergabe (National)</t>
  </si>
  <si>
    <t>Direktkauf (National)</t>
  </si>
  <si>
    <t>Bieterliste / Rotationsverfahren (National)</t>
  </si>
  <si>
    <t>offenes Verfahren (EU-Weite)</t>
  </si>
  <si>
    <t>nicht offenes Verfahren (EU-Weite)</t>
  </si>
  <si>
    <t>Verhandlungsverfahren mit Teilnahmewettbewerb (EU-Weite)</t>
  </si>
  <si>
    <t>Verhandlungsverfahren ohne Teilnahmewettbewerb (EU-Weite)</t>
  </si>
  <si>
    <r>
      <rPr>
        <b/>
        <sz val="11"/>
        <color rgb="FFFF0000"/>
        <rFont val="Calibri"/>
        <family val="2"/>
        <scheme val="minor"/>
      </rPr>
      <t>Bitte beachten Sie die Bestimmungen  der Richtlinie und die Festlegungen im Zuwendungsbescheid.</t>
    </r>
    <r>
      <rPr>
        <sz val="11"/>
        <color rgb="FFFF0000"/>
        <rFont val="Calibri"/>
        <family val="2"/>
        <scheme val="minor"/>
      </rPr>
      <t xml:space="preserve">
</t>
    </r>
    <r>
      <rPr>
        <sz val="11"/>
        <rFont val="Calibri"/>
        <family val="2"/>
        <scheme val="minor"/>
      </rPr>
      <t xml:space="preserve">Spätestens mit dem Zahlungsantrag ist eine Übersicht zu den Vergabeverfahren vorzulegen (Tabellenblatt 2). Jeder Betrag, der zur Erstattung angemeldet wird, muss mit einem entsprechenden Eintrag in der Übersicht "Vergabe" korrespondieren. Der Auftragswert der beauftragten Leistung im Tabellenblatt 2 "Vergabe" darf unter Berücksichtigung von Nachträgen nicht geringer sein als der Gesamtrechnungsbetrag für diese Leistung im Tabellenblatt 1.                                                                                                                                                          Die Übersichten (Tabellenblätter 1 und 2) sind fortlaufend zu aktualisieren. 
Mit dem Zahlungsantrag ist eine Übersicht (Tabellenblatt 1) über die im Zahlungsantrag geltend gemachten Ausgaben einzureichen, in welcher durch den Zuwendungsempfänger förderfähige und nicht förderfähige Ausgaben zu kennzeichnen und die förderfähigen Ausgaben, aufgeteilt nach Fördergegenständen, anzugeben sind. Die Gesamtsumme dieser Aufwendungen muss mit dem beantragten Erstattungsbetrag im Zahlungsantrag (Formular) übereinstimmen.
Die als pauschal abgerechneten Leistungen und so bezahlten Rechnungen können erst mit Vorlage der Schlussrechnung erstattet werden.
</t>
    </r>
    <r>
      <rPr>
        <b/>
        <i/>
        <sz val="11"/>
        <rFont val="Calibri"/>
        <family val="2"/>
        <scheme val="minor"/>
      </rPr>
      <t xml:space="preserve">Rechnungen und Zahlungsnachweise im Original sind ausschließlich für zur Erstattung angemeldete Leistungen vorzulegen </t>
    </r>
    <r>
      <rPr>
        <i/>
        <sz val="11"/>
        <rFont val="Calibri"/>
        <family val="2"/>
        <scheme val="minor"/>
      </rPr>
      <t xml:space="preserve">(keine vollständige Vorlage erforderlich). </t>
    </r>
    <r>
      <rPr>
        <sz val="11"/>
        <rFont val="Calibri"/>
        <family val="2"/>
        <scheme val="minor"/>
      </rPr>
      <t xml:space="preserve">Barzahlungen von Rechnungsbeträgen werden nicht anerkannt.  
</t>
    </r>
    <r>
      <rPr>
        <b/>
        <i/>
        <sz val="11"/>
        <rFont val="Calibri"/>
        <family val="2"/>
        <scheme val="minor"/>
      </rPr>
      <t>Nicht förderfähige Ausgaben</t>
    </r>
    <r>
      <rPr>
        <sz val="11"/>
        <rFont val="Calibri"/>
        <family val="2"/>
        <scheme val="minor"/>
      </rPr>
      <t xml:space="preserve">:                                                                                                                                                                                                                                                                                 Gewährte Skonti, Rabatte und Gutschriften sind nicht förderfähig und vom Rechnungsbetrag abzuziehen. Bei Skonti und Rabatten gilt das unabhängig davon, ob sie vom Antragsteller in Anspruch genommen wurden.           
</t>
    </r>
    <r>
      <rPr>
        <b/>
        <i/>
        <sz val="11"/>
        <rFont val="Calibri"/>
        <family val="2"/>
        <scheme val="minor"/>
      </rPr>
      <t>Beantragung der Auszahlung für mobile Endgeräte:</t>
    </r>
    <r>
      <rPr>
        <sz val="11"/>
        <rFont val="Calibri"/>
        <family val="2"/>
        <scheme val="minor"/>
      </rPr>
      <t xml:space="preserve">
Spätestens mit dem Zahlungsantrag ist der Nachweis über die vorhandene Infrastruktur nach der Nr. 2.1 Buchtabe a) und b) der Richtlinie DigitalPakt Schule zu erbringen.
Beträge aus Gewährleistungs- und Sicherheitseinbehalten können als gezahlte Beträge anerkannt werden, wenn die Auszahlungen auf ein Banksperrkonto, Anderkonto eines Treuhänders oder auch ein Gemeinschaftskonto (Und-Konto) bei einer Bank, über das die Vertragsparteien nur gemeinsam verfügen dürfen, erfolgt sind. Dazu sind entsprechend Nachweise über die Kontenart vorzulegen. Die Gewährleistungs- und Sicherheitseinbehalte sind in der Übersicht "Rechnungen" </t>
    </r>
    <r>
      <rPr>
        <b/>
        <sz val="11"/>
        <rFont val="Calibri"/>
        <family val="2"/>
        <scheme val="minor"/>
      </rPr>
      <t>gesondert</t>
    </r>
    <r>
      <rPr>
        <sz val="11"/>
        <rFont val="Calibri"/>
        <family val="2"/>
        <scheme val="minor"/>
      </rPr>
      <t xml:space="preserve"> auszuweisen.
</t>
    </r>
    <r>
      <rPr>
        <sz val="11"/>
        <color rgb="FFFF0000"/>
        <rFont val="Calibri"/>
        <family val="2"/>
        <scheme val="minor"/>
      </rPr>
      <t xml:space="preserve">
                                                                                                                                                                                                                                                                                                                                                                                                                                                                              </t>
    </r>
    <r>
      <rPr>
        <sz val="12"/>
        <color rgb="FFFF0000"/>
        <rFont val="Calibri"/>
        <family val="2"/>
        <scheme val="minor"/>
      </rPr>
      <t xml:space="preserve"> </t>
    </r>
    <r>
      <rPr>
        <b/>
        <i/>
        <sz val="12"/>
        <color rgb="FFFF0000"/>
        <rFont val="Calibri"/>
        <family val="2"/>
        <scheme val="minor"/>
      </rPr>
      <t>Hinweise zum Ausfüllen der Tabellen</t>
    </r>
    <r>
      <rPr>
        <sz val="12"/>
        <color rgb="FFFF0000"/>
        <rFont val="Calibri"/>
        <family val="2"/>
        <scheme val="minor"/>
      </rPr>
      <t xml:space="preserve">:  </t>
    </r>
    <r>
      <rPr>
        <sz val="11"/>
        <color theme="5" tint="-0.249977111117893"/>
        <rFont val="Calibri"/>
        <family val="2"/>
        <scheme val="minor"/>
      </rPr>
      <t xml:space="preserve">                                                                                                                                                                                                                                                      
                                                                                                                                                                                                                                                                                                                                                                                                                                                                                   Es sind nur die Tabellenblätter 1 &amp; 2 in der folgenden Reihenfolge auszufüllen:
  1 – Übersicht Rechnungen
  2 – Übersicht Vergabe.
Es sind nur Werte in die weißen und gelbe Zellen einzutragen, die anderen farbig unterlegten Zellwerte werden automatisch ergänzt.                                                                                                                Der Ausdruck sollte auf DIN A3 erfolgen.
</t>
    </r>
  </si>
  <si>
    <t>zu erstattendende förderfähige Gesamtkosten (max. 90 %)</t>
  </si>
  <si>
    <t>Prüfung Berücksichtigung Skonto</t>
  </si>
  <si>
    <t>noch nicht nachgewiesene Zuwendung</t>
  </si>
  <si>
    <t>Fördersatz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</si>
</sst>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0.0000%"/>
  </numFmts>
  <fonts count="34" x14ac:knownFonts="1">
    <font>
      <sz val="11"/>
      <color theme="1"/>
      <name val="Calibri"/>
      <family val="2"/>
      <scheme val="minor"/>
    </font>
    <font>
      <sz val="11"/>
      <color rgb="FFFF0000"/>
      <name val="Calibri"/>
      <family val="2"/>
      <scheme val="minor"/>
    </font>
    <font>
      <b/>
      <sz val="11"/>
      <color theme="1"/>
      <name val="Calibri"/>
      <family val="2"/>
      <scheme val="minor"/>
    </font>
    <font>
      <sz val="16"/>
      <color theme="1"/>
      <name val="Calibri"/>
      <family val="2"/>
      <scheme val="minor"/>
    </font>
    <font>
      <b/>
      <sz val="10"/>
      <color theme="1"/>
      <name val="Calibri"/>
      <family val="2"/>
      <scheme val="minor"/>
    </font>
    <font>
      <b/>
      <sz val="10"/>
      <name val="Calibri"/>
      <family val="2"/>
      <scheme val="minor"/>
    </font>
    <font>
      <sz val="9"/>
      <color theme="1"/>
      <name val="Calibri"/>
      <family val="2"/>
      <scheme val="minor"/>
    </font>
    <font>
      <sz val="10"/>
      <color theme="1"/>
      <name val="Calibri"/>
      <family val="2"/>
      <scheme val="minor"/>
    </font>
    <font>
      <sz val="10"/>
      <name val="Calibri"/>
      <family val="2"/>
      <scheme val="minor"/>
    </font>
    <font>
      <b/>
      <i/>
      <sz val="11"/>
      <color theme="1"/>
      <name val="Calibri"/>
      <family val="2"/>
      <scheme val="minor"/>
    </font>
    <font>
      <b/>
      <sz val="14"/>
      <color theme="1"/>
      <name val="Calibri"/>
      <family val="2"/>
      <scheme val="minor"/>
    </font>
    <font>
      <b/>
      <sz val="11"/>
      <color rgb="FFFF0000"/>
      <name val="Calibri"/>
      <family val="2"/>
      <scheme val="minor"/>
    </font>
    <font>
      <sz val="11"/>
      <name val="Calibri"/>
      <family val="2"/>
      <scheme val="minor"/>
    </font>
    <font>
      <b/>
      <i/>
      <sz val="11"/>
      <name val="Calibri"/>
      <family val="2"/>
      <scheme val="minor"/>
    </font>
    <font>
      <sz val="12"/>
      <color rgb="FFFF0000"/>
      <name val="Calibri"/>
      <family val="2"/>
      <scheme val="minor"/>
    </font>
    <font>
      <b/>
      <i/>
      <sz val="12"/>
      <color rgb="FFFF0000"/>
      <name val="Calibri"/>
      <family val="2"/>
      <scheme val="minor"/>
    </font>
    <font>
      <sz val="11"/>
      <color theme="5" tint="-0.249977111117893"/>
      <name val="Calibri"/>
      <family val="2"/>
      <scheme val="minor"/>
    </font>
    <font>
      <b/>
      <i/>
      <sz val="11"/>
      <color theme="8" tint="-0.249977111117893"/>
      <name val="Calibri"/>
      <family val="2"/>
      <scheme val="minor"/>
    </font>
    <font>
      <b/>
      <i/>
      <sz val="11"/>
      <color theme="5" tint="-0.249977111117893"/>
      <name val="Calibri"/>
      <family val="2"/>
      <scheme val="minor"/>
    </font>
    <font>
      <sz val="11"/>
      <color theme="1"/>
      <name val="Calibri"/>
      <family val="2"/>
      <scheme val="minor"/>
    </font>
    <font>
      <sz val="10"/>
      <name val="Arial"/>
      <family val="2"/>
    </font>
    <font>
      <sz val="9"/>
      <color indexed="81"/>
      <name val="Segoe UI"/>
      <family val="2"/>
    </font>
    <font>
      <b/>
      <sz val="9"/>
      <color indexed="81"/>
      <name val="Segoe UI"/>
      <family val="2"/>
    </font>
    <font>
      <i/>
      <sz val="11"/>
      <color theme="1"/>
      <name val="Calibri"/>
      <family val="2"/>
      <scheme val="minor"/>
    </font>
    <font>
      <b/>
      <i/>
      <sz val="14"/>
      <color theme="1"/>
      <name val="Calibri"/>
      <family val="2"/>
      <scheme val="minor"/>
    </font>
    <font>
      <sz val="14"/>
      <color theme="1"/>
      <name val="Calibri"/>
      <family val="2"/>
      <scheme val="minor"/>
    </font>
    <font>
      <sz val="10"/>
      <color theme="1"/>
      <name val="Arial"/>
      <family val="2"/>
    </font>
    <font>
      <b/>
      <sz val="16"/>
      <color rgb="FFFF0000"/>
      <name val="Calibri"/>
      <family val="2"/>
      <scheme val="minor"/>
    </font>
    <font>
      <b/>
      <u/>
      <sz val="9"/>
      <color indexed="81"/>
      <name val="Segoe UI"/>
      <family val="2"/>
    </font>
    <font>
      <i/>
      <sz val="10"/>
      <color theme="1"/>
      <name val="Calibri"/>
      <family val="2"/>
      <scheme val="minor"/>
    </font>
    <font>
      <b/>
      <i/>
      <u/>
      <sz val="11"/>
      <color rgb="FFFF0000"/>
      <name val="Calibri"/>
      <family val="2"/>
      <scheme val="minor"/>
    </font>
    <font>
      <i/>
      <sz val="11"/>
      <name val="Calibri"/>
      <family val="2"/>
      <scheme val="minor"/>
    </font>
    <font>
      <b/>
      <sz val="11"/>
      <name val="Calibri"/>
      <family val="2"/>
      <scheme val="minor"/>
    </font>
    <font>
      <sz val="9"/>
      <color theme="1"/>
      <name val="Arial"/>
      <family val="2"/>
    </font>
  </fonts>
  <fills count="12">
    <fill>
      <patternFill patternType="none"/>
    </fill>
    <fill>
      <patternFill patternType="gray125"/>
    </fill>
    <fill>
      <patternFill patternType="solid">
        <fgColor rgb="FFFFE1E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BCDD0"/>
        <bgColor indexed="64"/>
      </patternFill>
    </fill>
    <fill>
      <patternFill patternType="solid">
        <fgColor rgb="FFF8FFCD"/>
        <bgColor indexed="64"/>
      </patternFill>
    </fill>
    <fill>
      <patternFill patternType="solid">
        <fgColor rgb="FFE6F1FE"/>
        <bgColor indexed="64"/>
      </patternFill>
    </fill>
    <fill>
      <patternFill patternType="solid">
        <fgColor theme="5"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s>
  <cellStyleXfs count="3">
    <xf numFmtId="0" fontId="0" fillId="0" borderId="0"/>
    <xf numFmtId="9" fontId="19" fillId="0" borderId="0" applyFont="0" applyFill="0" applyBorder="0" applyAlignment="0" applyProtection="0"/>
    <xf numFmtId="0" fontId="20" fillId="0" borderId="0"/>
  </cellStyleXfs>
  <cellXfs count="375">
    <xf numFmtId="0" fontId="0" fillId="0" borderId="0" xfId="0"/>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1" fillId="0" borderId="0" xfId="0" applyFont="1"/>
    <xf numFmtId="0" fontId="3" fillId="0" borderId="0" xfId="0" applyFont="1" applyAlignment="1">
      <alignment horizontal="center"/>
    </xf>
    <xf numFmtId="0" fontId="3" fillId="0" borderId="0" xfId="0" applyFont="1"/>
    <xf numFmtId="0" fontId="4" fillId="0" borderId="1" xfId="0" applyFont="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pplyProtection="1">
      <alignment wrapText="1"/>
      <protection locked="0"/>
    </xf>
    <xf numFmtId="0" fontId="7" fillId="0" borderId="1" xfId="0" applyFont="1" applyBorder="1" applyAlignment="1" applyProtection="1">
      <alignment horizontal="center" wrapText="1"/>
      <protection locked="0"/>
    </xf>
    <xf numFmtId="14" fontId="7" fillId="0" borderId="1" xfId="0" applyNumberFormat="1" applyFont="1" applyBorder="1" applyProtection="1">
      <protection locked="0"/>
    </xf>
    <xf numFmtId="0" fontId="0" fillId="0" borderId="1" xfId="0" applyBorder="1"/>
    <xf numFmtId="14" fontId="0" fillId="2" borderId="1" xfId="0" applyNumberFormat="1" applyFill="1" applyBorder="1"/>
    <xf numFmtId="0" fontId="3" fillId="0" borderId="0" xfId="0" applyFont="1" applyAlignment="1">
      <alignment horizontal="right"/>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164" fontId="7" fillId="0" borderId="1" xfId="0" applyNumberFormat="1" applyFont="1" applyBorder="1" applyProtection="1">
      <protection locked="0"/>
    </xf>
    <xf numFmtId="164" fontId="8" fillId="0" borderId="1" xfId="0" applyNumberFormat="1" applyFont="1" applyBorder="1" applyProtection="1">
      <protection locked="0"/>
    </xf>
    <xf numFmtId="164" fontId="0" fillId="2" borderId="1" xfId="0" applyNumberFormat="1" applyFill="1" applyBorder="1"/>
    <xf numFmtId="0" fontId="0" fillId="0" borderId="1" xfId="0" applyBorder="1" applyAlignment="1">
      <alignment horizontal="center"/>
    </xf>
    <xf numFmtId="0" fontId="2" fillId="0" borderId="0" xfId="0" applyFont="1" applyAlignment="1">
      <alignment horizontal="left" vertical="center"/>
    </xf>
    <xf numFmtId="0" fontId="2" fillId="0" borderId="0" xfId="0" applyFont="1" applyAlignment="1">
      <alignment horizontal="left"/>
    </xf>
    <xf numFmtId="1" fontId="0" fillId="0" borderId="1" xfId="0" applyNumberFormat="1" applyBorder="1" applyAlignment="1" applyProtection="1">
      <alignment horizontal="center"/>
      <protection locked="0"/>
    </xf>
    <xf numFmtId="1" fontId="7" fillId="0" borderId="1" xfId="0" applyNumberFormat="1" applyFont="1" applyBorder="1" applyAlignment="1" applyProtection="1">
      <alignment horizontal="center" wrapText="1"/>
      <protection locked="0"/>
    </xf>
    <xf numFmtId="0" fontId="10" fillId="0" borderId="0" xfId="0" applyFont="1"/>
    <xf numFmtId="0" fontId="17" fillId="0" borderId="0" xfId="0" applyFont="1"/>
    <xf numFmtId="0" fontId="18" fillId="0" borderId="0" xfId="0" applyFont="1"/>
    <xf numFmtId="0" fontId="0" fillId="0" borderId="1" xfId="0" applyBorder="1" applyAlignment="1" applyProtection="1">
      <alignment wrapText="1"/>
      <protection locked="0"/>
    </xf>
    <xf numFmtId="49" fontId="0" fillId="0" borderId="1" xfId="0" applyNumberFormat="1" applyBorder="1" applyAlignment="1" applyProtection="1">
      <alignment horizontal="center"/>
      <protection locked="0"/>
    </xf>
    <xf numFmtId="14" fontId="0" fillId="0" borderId="1" xfId="0" applyNumberFormat="1" applyBorder="1" applyProtection="1">
      <protection locked="0"/>
    </xf>
    <xf numFmtId="4" fontId="0" fillId="0" borderId="1" xfId="0" applyNumberFormat="1" applyBorder="1" applyProtection="1">
      <protection locked="0"/>
    </xf>
    <xf numFmtId="4" fontId="12" fillId="0" borderId="1" xfId="0" applyNumberFormat="1" applyFont="1" applyBorder="1" applyProtection="1">
      <protection locked="0"/>
    </xf>
    <xf numFmtId="4" fontId="0" fillId="0" borderId="1" xfId="0" applyNumberFormat="1" applyBorder="1"/>
    <xf numFmtId="4" fontId="0" fillId="0" borderId="1" xfId="0" applyNumberFormat="1" applyBorder="1" applyAlignment="1" applyProtection="1">
      <alignment wrapText="1"/>
      <protection locked="0"/>
    </xf>
    <xf numFmtId="0" fontId="0" fillId="0" borderId="1" xfId="0" applyBorder="1" applyAlignment="1" applyProtection="1">
      <alignment horizontal="center"/>
      <protection locked="0"/>
    </xf>
    <xf numFmtId="0" fontId="7" fillId="4" borderId="1" xfId="0" applyFont="1" applyFill="1" applyBorder="1" applyAlignment="1" applyProtection="1">
      <alignment horizontal="center" wrapText="1"/>
      <protection locked="0"/>
    </xf>
    <xf numFmtId="14" fontId="0" fillId="4" borderId="1" xfId="0" applyNumberFormat="1" applyFill="1" applyBorder="1" applyProtection="1">
      <protection locked="0"/>
    </xf>
    <xf numFmtId="4" fontId="2" fillId="4" borderId="1" xfId="0" applyNumberFormat="1" applyFont="1" applyFill="1" applyBorder="1" applyProtection="1">
      <protection locked="0"/>
    </xf>
    <xf numFmtId="0" fontId="7" fillId="0" borderId="0" xfId="0" applyFont="1" applyAlignment="1">
      <alignment wrapText="1"/>
    </xf>
    <xf numFmtId="0" fontId="0" fillId="0" borderId="0" xfId="0" applyProtection="1">
      <protection hidden="1"/>
    </xf>
    <xf numFmtId="0" fontId="7" fillId="0" borderId="2" xfId="0" applyFont="1" applyBorder="1" applyAlignment="1" applyProtection="1">
      <alignment horizontal="center"/>
      <protection locked="0"/>
    </xf>
    <xf numFmtId="164" fontId="0" fillId="3" borderId="15" xfId="0" applyNumberFormat="1" applyFill="1" applyBorder="1"/>
    <xf numFmtId="1" fontId="7" fillId="0" borderId="0" xfId="0" applyNumberFormat="1" applyFont="1" applyAlignment="1" applyProtection="1">
      <alignment horizontal="center" wrapText="1"/>
      <protection locked="0"/>
    </xf>
    <xf numFmtId="1" fontId="0" fillId="0" borderId="0" xfId="0" applyNumberFormat="1" applyAlignment="1" applyProtection="1">
      <alignment horizontal="center"/>
      <protection locked="0"/>
    </xf>
    <xf numFmtId="0" fontId="6" fillId="0" borderId="0" xfId="0" applyFont="1" applyAlignment="1" applyProtection="1">
      <alignment wrapText="1"/>
      <protection locked="0"/>
    </xf>
    <xf numFmtId="0" fontId="7" fillId="0" borderId="0" xfId="0" applyFont="1" applyAlignment="1" applyProtection="1">
      <alignment horizontal="center" wrapText="1"/>
      <protection locked="0"/>
    </xf>
    <xf numFmtId="14" fontId="7" fillId="0" borderId="0" xfId="0" applyNumberFormat="1" applyFont="1" applyProtection="1">
      <protection locked="0"/>
    </xf>
    <xf numFmtId="164" fontId="7" fillId="0" borderId="0" xfId="0" applyNumberFormat="1" applyFont="1" applyProtection="1">
      <protection locked="0"/>
    </xf>
    <xf numFmtId="4" fontId="7" fillId="0" borderId="0" xfId="0" applyNumberFormat="1" applyFont="1" applyProtection="1">
      <protection locked="0"/>
    </xf>
    <xf numFmtId="164" fontId="8" fillId="0" borderId="0" xfId="0" applyNumberFormat="1" applyFont="1" applyProtection="1">
      <protection locked="0"/>
    </xf>
    <xf numFmtId="4" fontId="7" fillId="0" borderId="0" xfId="0" applyNumberFormat="1" applyFont="1" applyAlignment="1" applyProtection="1">
      <alignment wrapText="1"/>
      <protection locked="0"/>
    </xf>
    <xf numFmtId="0" fontId="7" fillId="0" borderId="0" xfId="0" applyFont="1" applyAlignment="1" applyProtection="1">
      <alignment horizontal="center"/>
      <protection locked="0"/>
    </xf>
    <xf numFmtId="164" fontId="0" fillId="0" borderId="0" xfId="0" applyNumberFormat="1"/>
    <xf numFmtId="164" fontId="0" fillId="7" borderId="4" xfId="0" applyNumberFormat="1" applyFill="1" applyBorder="1"/>
    <xf numFmtId="0" fontId="11" fillId="0" borderId="0" xfId="0" applyFont="1"/>
    <xf numFmtId="0" fontId="2" fillId="0" borderId="0" xfId="0" applyFont="1" applyAlignment="1">
      <alignment horizontal="left" wrapText="1"/>
    </xf>
    <xf numFmtId="0" fontId="3" fillId="0" borderId="0" xfId="0" applyFont="1" applyAlignment="1">
      <alignment horizontal="left"/>
    </xf>
    <xf numFmtId="164" fontId="2" fillId="3" borderId="19" xfId="0" applyNumberFormat="1" applyFont="1" applyFill="1" applyBorder="1"/>
    <xf numFmtId="164" fontId="2" fillId="3" borderId="20" xfId="0" applyNumberFormat="1" applyFont="1" applyFill="1" applyBorder="1"/>
    <xf numFmtId="164" fontId="2" fillId="7" borderId="21" xfId="0" applyNumberFormat="1" applyFont="1" applyFill="1" applyBorder="1"/>
    <xf numFmtId="0" fontId="2" fillId="0" borderId="0" xfId="0" applyFont="1"/>
    <xf numFmtId="164" fontId="0" fillId="3" borderId="4" xfId="0" applyNumberFormat="1" applyFill="1" applyBorder="1"/>
    <xf numFmtId="0" fontId="0" fillId="0" borderId="0" xfId="0" applyAlignment="1" applyProtection="1">
      <alignment horizontal="left"/>
      <protection locked="0"/>
    </xf>
    <xf numFmtId="164" fontId="0" fillId="3" borderId="1" xfId="0" applyNumberFormat="1" applyFill="1" applyBorder="1" applyAlignment="1">
      <alignment horizontal="right"/>
    </xf>
    <xf numFmtId="164" fontId="2" fillId="2" borderId="1" xfId="0" applyNumberFormat="1" applyFont="1" applyFill="1" applyBorder="1"/>
    <xf numFmtId="164" fontId="7" fillId="0" borderId="1" xfId="0" applyNumberFormat="1" applyFont="1" applyBorder="1" applyAlignment="1" applyProtection="1">
      <alignment wrapText="1"/>
      <protection locked="0"/>
    </xf>
    <xf numFmtId="164" fontId="7" fillId="0" borderId="2" xfId="0" applyNumberFormat="1" applyFont="1" applyBorder="1" applyAlignment="1" applyProtection="1">
      <alignment horizontal="center"/>
      <protection locked="0"/>
    </xf>
    <xf numFmtId="0" fontId="4"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pplyProtection="1">
      <alignment horizontal="right"/>
      <protection locked="0"/>
    </xf>
    <xf numFmtId="0" fontId="0" fillId="0" borderId="0" xfId="0" applyAlignment="1">
      <alignment horizontal="right"/>
    </xf>
    <xf numFmtId="10" fontId="0" fillId="2" borderId="1" xfId="0" applyNumberFormat="1" applyFill="1" applyBorder="1"/>
    <xf numFmtId="1" fontId="0" fillId="2" borderId="1" xfId="0" applyNumberFormat="1" applyFill="1" applyBorder="1"/>
    <xf numFmtId="164" fontId="0" fillId="3" borderId="17" xfId="0" applyNumberFormat="1" applyFill="1" applyBorder="1"/>
    <xf numFmtId="164" fontId="0" fillId="3" borderId="29" xfId="0" applyNumberFormat="1" applyFill="1" applyBorder="1"/>
    <xf numFmtId="0" fontId="2" fillId="0" borderId="31" xfId="0" applyFont="1" applyBorder="1"/>
    <xf numFmtId="0" fontId="2" fillId="0" borderId="32" xfId="0" applyFont="1" applyBorder="1"/>
    <xf numFmtId="164" fontId="2" fillId="0" borderId="20" xfId="0" applyNumberFormat="1" applyFont="1" applyBorder="1"/>
    <xf numFmtId="0" fontId="2" fillId="0" borderId="20" xfId="0" applyFont="1" applyBorder="1"/>
    <xf numFmtId="164" fontId="2" fillId="0" borderId="22" xfId="0" applyNumberFormat="1" applyFont="1" applyBorder="1"/>
    <xf numFmtId="0" fontId="0" fillId="0" borderId="7" xfId="0" applyBorder="1"/>
    <xf numFmtId="0" fontId="0" fillId="0" borderId="0" xfId="0" applyAlignment="1">
      <alignment horizontal="left"/>
    </xf>
    <xf numFmtId="14" fontId="0" fillId="0" borderId="0" xfId="0" applyNumberFormat="1" applyProtection="1">
      <protection locked="0"/>
    </xf>
    <xf numFmtId="164" fontId="0" fillId="0" borderId="1" xfId="0" applyNumberFormat="1" applyBorder="1" applyAlignment="1" applyProtection="1">
      <alignment horizontal="right"/>
      <protection locked="0"/>
    </xf>
    <xf numFmtId="164" fontId="0" fillId="0" borderId="0" xfId="0" applyNumberFormat="1" applyAlignment="1" applyProtection="1">
      <alignment horizontal="right"/>
      <protection locked="0"/>
    </xf>
    <xf numFmtId="0" fontId="0" fillId="0" borderId="0" xfId="0" applyAlignment="1">
      <alignment horizontal="left" vertical="center" wrapText="1"/>
    </xf>
    <xf numFmtId="165" fontId="0" fillId="0" borderId="0" xfId="1" applyNumberFormat="1" applyFont="1" applyBorder="1" applyAlignment="1">
      <alignment horizontal="right" vertical="center" wrapText="1"/>
    </xf>
    <xf numFmtId="0" fontId="0" fillId="0" borderId="25" xfId="0" applyBorder="1" applyAlignment="1" applyProtection="1">
      <alignment wrapText="1"/>
      <protection locked="0"/>
    </xf>
    <xf numFmtId="0" fontId="0" fillId="0" borderId="0" xfId="0" applyAlignment="1" applyProtection="1">
      <alignment wrapText="1"/>
      <protection locked="0"/>
    </xf>
    <xf numFmtId="0" fontId="0" fillId="0" borderId="7" xfId="0" applyBorder="1" applyAlignment="1">
      <alignment horizontal="left" vertical="center"/>
    </xf>
    <xf numFmtId="0" fontId="7" fillId="0" borderId="1" xfId="0" applyFont="1" applyBorder="1" applyProtection="1">
      <protection locked="0"/>
    </xf>
    <xf numFmtId="0" fontId="0" fillId="0" borderId="30" xfId="0" applyBorder="1" applyProtection="1">
      <protection locked="0"/>
    </xf>
    <xf numFmtId="164" fontId="0" fillId="0" borderId="1" xfId="0" applyNumberFormat="1" applyBorder="1" applyAlignment="1" applyProtection="1">
      <alignment horizontal="right" vertical="center" wrapText="1"/>
      <protection locked="0"/>
    </xf>
    <xf numFmtId="165" fontId="0" fillId="0" borderId="1" xfId="1" applyNumberFormat="1" applyFont="1" applyBorder="1" applyAlignment="1" applyProtection="1">
      <alignment horizontal="right" vertical="center" wrapText="1"/>
      <protection locked="0"/>
    </xf>
    <xf numFmtId="1" fontId="0" fillId="0" borderId="1" xfId="0" applyNumberFormat="1" applyBorder="1" applyAlignment="1" applyProtection="1">
      <alignment horizontal="right"/>
      <protection locked="0"/>
    </xf>
    <xf numFmtId="14" fontId="0" fillId="0" borderId="1" xfId="0" applyNumberFormat="1" applyBorder="1" applyAlignment="1" applyProtection="1">
      <alignment horizontal="right"/>
      <protection locked="0"/>
    </xf>
    <xf numFmtId="164" fontId="0" fillId="3" borderId="14" xfId="0" applyNumberFormat="1" applyFill="1" applyBorder="1"/>
    <xf numFmtId="164" fontId="0" fillId="6" borderId="2" xfId="0" applyNumberFormat="1" applyFill="1" applyBorder="1" applyProtection="1">
      <protection hidden="1"/>
    </xf>
    <xf numFmtId="164" fontId="0" fillId="3" borderId="23" xfId="0" applyNumberFormat="1" applyFill="1" applyBorder="1"/>
    <xf numFmtId="164" fontId="2" fillId="6" borderId="22" xfId="0" applyNumberFormat="1" applyFont="1" applyFill="1" applyBorder="1" applyProtection="1">
      <protection hidden="1"/>
    </xf>
    <xf numFmtId="164" fontId="2" fillId="0" borderId="9" xfId="0" applyNumberFormat="1" applyFont="1" applyBorder="1" applyProtection="1">
      <protection hidden="1"/>
    </xf>
    <xf numFmtId="0" fontId="0" fillId="0" borderId="0" xfId="0" applyAlignment="1" applyProtection="1">
      <alignment horizontal="left" wrapText="1"/>
      <protection locked="0"/>
    </xf>
    <xf numFmtId="0" fontId="23" fillId="2" borderId="1" xfId="0" applyFont="1" applyFill="1" applyBorder="1" applyAlignment="1">
      <alignment horizontal="center" vertical="center" wrapText="1"/>
    </xf>
    <xf numFmtId="0" fontId="24" fillId="0" borderId="0" xfId="0" applyFont="1" applyAlignment="1" applyProtection="1">
      <alignment horizontal="left"/>
      <protection hidden="1"/>
    </xf>
    <xf numFmtId="0" fontId="24" fillId="0" borderId="0" xfId="0" applyFont="1" applyProtection="1">
      <protection hidden="1"/>
    </xf>
    <xf numFmtId="0" fontId="25" fillId="0" borderId="0" xfId="0" applyFont="1" applyProtection="1">
      <protection hidden="1"/>
    </xf>
    <xf numFmtId="4" fontId="0" fillId="0" borderId="0" xfId="0" applyNumberFormat="1"/>
    <xf numFmtId="0" fontId="24" fillId="0" borderId="0" xfId="0" applyFont="1" applyAlignment="1">
      <alignment horizontal="left"/>
    </xf>
    <xf numFmtId="0" fontId="24" fillId="0" borderId="0" xfId="0" applyFont="1"/>
    <xf numFmtId="0" fontId="9" fillId="0" borderId="0" xfId="0" applyFont="1" applyAlignment="1">
      <alignment horizontal="left"/>
    </xf>
    <xf numFmtId="0" fontId="9" fillId="0" borderId="0" xfId="0" applyFont="1"/>
    <xf numFmtId="0" fontId="9" fillId="0" borderId="1" xfId="0" applyFont="1" applyBorder="1" applyAlignment="1">
      <alignment horizontal="left" wrapText="1"/>
    </xf>
    <xf numFmtId="0" fontId="9" fillId="0" borderId="1" xfId="0" applyFont="1" applyBorder="1" applyAlignment="1">
      <alignment wrapText="1"/>
    </xf>
    <xf numFmtId="0" fontId="9" fillId="0" borderId="2" xfId="0" applyFont="1" applyBorder="1" applyAlignment="1">
      <alignment wrapText="1"/>
    </xf>
    <xf numFmtId="0" fontId="9" fillId="6" borderId="11" xfId="0" applyFont="1" applyFill="1" applyBorder="1" applyAlignment="1">
      <alignment wrapText="1"/>
    </xf>
    <xf numFmtId="0" fontId="9" fillId="5" borderId="11" xfId="0" applyFont="1" applyFill="1" applyBorder="1" applyAlignment="1">
      <alignment wrapText="1"/>
    </xf>
    <xf numFmtId="4" fontId="0" fillId="3" borderId="1" xfId="0" applyNumberFormat="1" applyFill="1" applyBorder="1" applyAlignment="1" applyProtection="1">
      <alignment wrapText="1"/>
      <protection hidden="1"/>
    </xf>
    <xf numFmtId="4" fontId="0" fillId="3" borderId="2" xfId="0" applyNumberFormat="1" applyFill="1" applyBorder="1" applyAlignment="1" applyProtection="1">
      <alignment wrapText="1"/>
      <protection hidden="1"/>
    </xf>
    <xf numFmtId="4" fontId="0" fillId="6" borderId="12" xfId="0" applyNumberFormat="1" applyFill="1" applyBorder="1" applyAlignment="1" applyProtection="1">
      <alignment wrapText="1"/>
      <protection hidden="1"/>
    </xf>
    <xf numFmtId="4" fontId="0" fillId="5" borderId="12" xfId="0" applyNumberFormat="1" applyFill="1" applyBorder="1" applyAlignment="1" applyProtection="1">
      <alignment wrapText="1"/>
      <protection hidden="1"/>
    </xf>
    <xf numFmtId="0" fontId="9" fillId="0" borderId="1" xfId="0" applyFont="1" applyBorder="1" applyAlignment="1">
      <alignment horizontal="center"/>
    </xf>
    <xf numFmtId="4" fontId="0" fillId="3" borderId="1" xfId="0" applyNumberFormat="1" applyFill="1" applyBorder="1" applyProtection="1">
      <protection hidden="1"/>
    </xf>
    <xf numFmtId="4" fontId="0" fillId="3" borderId="2" xfId="0" applyNumberFormat="1" applyFill="1" applyBorder="1" applyProtection="1">
      <protection hidden="1"/>
    </xf>
    <xf numFmtId="4" fontId="0" fillId="6" borderId="12" xfId="0" applyNumberFormat="1" applyFill="1" applyBorder="1" applyProtection="1">
      <protection hidden="1"/>
    </xf>
    <xf numFmtId="4" fontId="0" fillId="5" borderId="12" xfId="0" applyNumberFormat="1" applyFill="1" applyBorder="1" applyProtection="1">
      <protection hidden="1"/>
    </xf>
    <xf numFmtId="0" fontId="9" fillId="0" borderId="18" xfId="0" applyFont="1" applyBorder="1" applyAlignment="1">
      <alignment horizontal="center"/>
    </xf>
    <xf numFmtId="0" fontId="9" fillId="0" borderId="19" xfId="0" applyFont="1" applyBorder="1"/>
    <xf numFmtId="4" fontId="9" fillId="3" borderId="20" xfId="0" applyNumberFormat="1" applyFont="1" applyFill="1" applyBorder="1" applyProtection="1">
      <protection hidden="1"/>
    </xf>
    <xf numFmtId="4" fontId="9" fillId="3" borderId="22" xfId="0" applyNumberFormat="1" applyFont="1" applyFill="1" applyBorder="1" applyProtection="1">
      <protection hidden="1"/>
    </xf>
    <xf numFmtId="4" fontId="9" fillId="6" borderId="9" xfId="0" applyNumberFormat="1" applyFont="1" applyFill="1" applyBorder="1" applyProtection="1">
      <protection hidden="1"/>
    </xf>
    <xf numFmtId="4" fontId="0" fillId="5" borderId="9" xfId="0" applyNumberFormat="1" applyFill="1" applyBorder="1" applyProtection="1">
      <protection hidden="1"/>
    </xf>
    <xf numFmtId="0" fontId="0" fillId="6" borderId="36" xfId="0" applyFill="1" applyBorder="1"/>
    <xf numFmtId="0" fontId="2" fillId="6" borderId="36" xfId="0" applyFont="1" applyFill="1" applyBorder="1" applyAlignment="1">
      <alignment horizontal="right"/>
    </xf>
    <xf numFmtId="4" fontId="0" fillId="6" borderId="36" xfId="0" applyNumberFormat="1" applyFill="1" applyBorder="1" applyProtection="1">
      <protection hidden="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26" fillId="3" borderId="8" xfId="0" applyFont="1" applyFill="1" applyBorder="1" applyAlignment="1">
      <alignment horizontal="center" vertical="center" wrapText="1"/>
    </xf>
    <xf numFmtId="0" fontId="0" fillId="0" borderId="0" xfId="0" applyAlignment="1">
      <alignment horizontal="left" wrapText="1"/>
    </xf>
    <xf numFmtId="0" fontId="26" fillId="3" borderId="10" xfId="0" applyFont="1" applyFill="1" applyBorder="1" applyAlignment="1">
      <alignment horizontal="center" vertical="center" wrapText="1"/>
    </xf>
    <xf numFmtId="0" fontId="0" fillId="5" borderId="4" xfId="0" applyFill="1" applyBorder="1" applyAlignment="1">
      <alignment horizontal="left"/>
    </xf>
    <xf numFmtId="0" fontId="2" fillId="2" borderId="1" xfId="0" applyFont="1" applyFill="1" applyBorder="1" applyAlignment="1">
      <alignment horizontal="center" vertical="center" wrapText="1"/>
    </xf>
    <xf numFmtId="14" fontId="6" fillId="0" borderId="1" xfId="0" applyNumberFormat="1" applyFont="1" applyBorder="1" applyAlignment="1" applyProtection="1">
      <alignment wrapText="1"/>
      <protection locked="0"/>
    </xf>
    <xf numFmtId="1" fontId="0" fillId="8" borderId="1" xfId="0" applyNumberFormat="1" applyFill="1" applyBorder="1" applyAlignment="1">
      <alignment horizontal="right"/>
    </xf>
    <xf numFmtId="14" fontId="0" fillId="8" borderId="1" xfId="0" applyNumberFormat="1" applyFill="1" applyBorder="1" applyAlignment="1">
      <alignment horizontal="right"/>
    </xf>
    <xf numFmtId="164" fontId="0" fillId="8" borderId="1" xfId="0" applyNumberFormat="1" applyFill="1" applyBorder="1" applyAlignment="1">
      <alignment horizontal="right"/>
    </xf>
    <xf numFmtId="10" fontId="7" fillId="0" borderId="1" xfId="0" applyNumberFormat="1" applyFont="1" applyBorder="1" applyProtection="1">
      <protection locked="0"/>
    </xf>
    <xf numFmtId="164" fontId="0" fillId="0" borderId="1" xfId="0" applyNumberFormat="1" applyBorder="1" applyProtection="1">
      <protection locked="0"/>
    </xf>
    <xf numFmtId="10" fontId="0" fillId="7" borderId="4" xfId="0" applyNumberFormat="1" applyFill="1" applyBorder="1" applyProtection="1">
      <protection locked="0"/>
    </xf>
    <xf numFmtId="1" fontId="7" fillId="0" borderId="38" xfId="0" applyNumberFormat="1" applyFont="1" applyBorder="1" applyAlignment="1" applyProtection="1">
      <alignment horizontal="center" wrapText="1"/>
      <protection locked="0"/>
    </xf>
    <xf numFmtId="0" fontId="6" fillId="0" borderId="38" xfId="0" applyFont="1" applyBorder="1" applyAlignment="1" applyProtection="1">
      <alignment wrapText="1"/>
      <protection locked="0"/>
    </xf>
    <xf numFmtId="0" fontId="7" fillId="0" borderId="38" xfId="0" applyFont="1" applyBorder="1" applyAlignment="1" applyProtection="1">
      <alignment horizontal="center" wrapText="1"/>
      <protection locked="0"/>
    </xf>
    <xf numFmtId="14" fontId="6" fillId="0" borderId="38" xfId="0" applyNumberFormat="1" applyFont="1" applyBorder="1" applyAlignment="1" applyProtection="1">
      <alignment wrapText="1"/>
      <protection locked="0"/>
    </xf>
    <xf numFmtId="164" fontId="7" fillId="0" borderId="38" xfId="0" applyNumberFormat="1" applyFont="1" applyBorder="1" applyProtection="1">
      <protection locked="0"/>
    </xf>
    <xf numFmtId="14" fontId="7" fillId="0" borderId="38" xfId="0" applyNumberFormat="1" applyFont="1" applyBorder="1" applyProtection="1">
      <protection locked="0"/>
    </xf>
    <xf numFmtId="10" fontId="7" fillId="0" borderId="38" xfId="0" applyNumberFormat="1" applyFont="1" applyBorder="1" applyProtection="1">
      <protection locked="0"/>
    </xf>
    <xf numFmtId="164" fontId="0" fillId="2" borderId="38" xfId="0" applyNumberFormat="1" applyFill="1" applyBorder="1"/>
    <xf numFmtId="164" fontId="8" fillId="0" borderId="38" xfId="0" applyNumberFormat="1" applyFont="1" applyBorder="1" applyProtection="1">
      <protection locked="0"/>
    </xf>
    <xf numFmtId="164" fontId="7" fillId="0" borderId="38" xfId="0" applyNumberFormat="1" applyFont="1" applyBorder="1" applyAlignment="1" applyProtection="1">
      <alignment wrapText="1"/>
      <protection locked="0"/>
    </xf>
    <xf numFmtId="164" fontId="7" fillId="0" borderId="39" xfId="0" applyNumberFormat="1" applyFont="1" applyBorder="1" applyAlignment="1" applyProtection="1">
      <alignment horizontal="center"/>
      <protection locked="0"/>
    </xf>
    <xf numFmtId="0" fontId="7" fillId="0" borderId="39" xfId="0" applyFont="1" applyBorder="1" applyAlignment="1" applyProtection="1">
      <alignment horizontal="center"/>
      <protection locked="0"/>
    </xf>
    <xf numFmtId="164" fontId="0" fillId="3" borderId="40" xfId="0" applyNumberFormat="1" applyFill="1" applyBorder="1"/>
    <xf numFmtId="164" fontId="0" fillId="3" borderId="41" xfId="0" applyNumberFormat="1" applyFill="1" applyBorder="1"/>
    <xf numFmtId="164" fontId="0" fillId="3" borderId="38" xfId="0" applyNumberFormat="1" applyFill="1" applyBorder="1" applyAlignment="1">
      <alignment horizontal="right"/>
    </xf>
    <xf numFmtId="164" fontId="0" fillId="3" borderId="37" xfId="0" applyNumberFormat="1" applyFill="1" applyBorder="1"/>
    <xf numFmtId="164" fontId="0" fillId="6" borderId="39" xfId="0" applyNumberFormat="1" applyFill="1" applyBorder="1" applyProtection="1">
      <protection hidden="1"/>
    </xf>
    <xf numFmtId="164" fontId="2" fillId="0" borderId="1" xfId="0" applyNumberFormat="1" applyFont="1" applyBorder="1"/>
    <xf numFmtId="0" fontId="27" fillId="0" borderId="0" xfId="0" applyFont="1" applyAlignment="1">
      <alignment horizontal="center" vertical="center" wrapText="1"/>
    </xf>
    <xf numFmtId="0" fontId="29" fillId="9" borderId="10" xfId="0" applyFont="1" applyFill="1" applyBorder="1" applyAlignment="1">
      <alignment horizontal="center" vertical="center" wrapText="1"/>
    </xf>
    <xf numFmtId="0" fontId="0" fillId="0" borderId="5" xfId="0" applyBorder="1"/>
    <xf numFmtId="0" fontId="0" fillId="7" borderId="16" xfId="0" applyFill="1" applyBorder="1" applyAlignment="1">
      <alignment wrapText="1"/>
    </xf>
    <xf numFmtId="165" fontId="0" fillId="10" borderId="12" xfId="0" applyNumberFormat="1" applyFill="1" applyBorder="1"/>
    <xf numFmtId="0" fontId="0" fillId="0" borderId="0" xfId="0" applyAlignment="1">
      <alignment wrapText="1"/>
    </xf>
    <xf numFmtId="49" fontId="7" fillId="9" borderId="1" xfId="0" applyNumberFormat="1" applyFont="1" applyFill="1" applyBorder="1" applyAlignment="1" applyProtection="1">
      <alignment wrapText="1"/>
      <protection locked="0"/>
    </xf>
    <xf numFmtId="49" fontId="7" fillId="9" borderId="38" xfId="0" applyNumberFormat="1" applyFont="1" applyFill="1" applyBorder="1" applyAlignment="1" applyProtection="1">
      <alignment wrapText="1"/>
      <protection locked="0"/>
    </xf>
    <xf numFmtId="0" fontId="7" fillId="0" borderId="0" xfId="0" applyFont="1" applyAlignment="1">
      <alignment vertical="center" wrapText="1"/>
    </xf>
    <xf numFmtId="0" fontId="0" fillId="7" borderId="35" xfId="0" applyFill="1" applyBorder="1"/>
    <xf numFmtId="0" fontId="0" fillId="0" borderId="4" xfId="0" applyBorder="1"/>
    <xf numFmtId="0" fontId="0" fillId="0" borderId="2" xfId="0" applyBorder="1"/>
    <xf numFmtId="0" fontId="0" fillId="0" borderId="3" xfId="0" applyBorder="1"/>
    <xf numFmtId="0" fontId="0" fillId="0" borderId="20" xfId="0" applyBorder="1"/>
    <xf numFmtId="0" fontId="0" fillId="0" borderId="47" xfId="0" applyBorder="1"/>
    <xf numFmtId="8" fontId="0" fillId="0" borderId="2" xfId="0" applyNumberFormat="1" applyBorder="1"/>
    <xf numFmtId="8" fontId="0" fillId="0" borderId="4" xfId="0" applyNumberFormat="1" applyBorder="1"/>
    <xf numFmtId="165" fontId="0" fillId="10" borderId="9" xfId="0" applyNumberFormat="1" applyFill="1" applyBorder="1"/>
    <xf numFmtId="10" fontId="0" fillId="7" borderId="21" xfId="0" applyNumberFormat="1" applyFill="1" applyBorder="1" applyProtection="1">
      <protection locked="0"/>
    </xf>
    <xf numFmtId="8" fontId="0" fillId="2" borderId="1" xfId="0" applyNumberFormat="1" applyFill="1" applyBorder="1"/>
    <xf numFmtId="8" fontId="1" fillId="11" borderId="1" xfId="0" applyNumberFormat="1" applyFont="1" applyFill="1" applyBorder="1"/>
    <xf numFmtId="8" fontId="2" fillId="2" borderId="1" xfId="0" applyNumberFormat="1" applyFont="1" applyFill="1" applyBorder="1"/>
    <xf numFmtId="8" fontId="11" fillId="11" borderId="1" xfId="0" applyNumberFormat="1" applyFont="1" applyFill="1" applyBorder="1"/>
    <xf numFmtId="164" fontId="0" fillId="0" borderId="38" xfId="0" applyNumberFormat="1" applyBorder="1" applyProtection="1">
      <protection locked="0"/>
    </xf>
    <xf numFmtId="0" fontId="33" fillId="0" borderId="0" xfId="0" applyFont="1" applyAlignment="1">
      <alignment vertical="center"/>
    </xf>
    <xf numFmtId="49" fontId="7" fillId="0" borderId="1" xfId="0" applyNumberFormat="1" applyFont="1" applyBorder="1" applyAlignment="1" applyProtection="1">
      <alignment wrapText="1"/>
      <protection locked="0"/>
    </xf>
    <xf numFmtId="0" fontId="0" fillId="0" borderId="35" xfId="0" applyBorder="1"/>
    <xf numFmtId="0" fontId="0" fillId="0" borderId="48" xfId="0" applyBorder="1"/>
    <xf numFmtId="0" fontId="0" fillId="7" borderId="50" xfId="0" applyFill="1" applyBorder="1" applyAlignment="1">
      <alignment wrapText="1"/>
    </xf>
    <xf numFmtId="0" fontId="0" fillId="0" borderId="44" xfId="0" applyBorder="1" applyProtection="1">
      <protection hidden="1"/>
    </xf>
    <xf numFmtId="4" fontId="0" fillId="8" borderId="12" xfId="0" applyNumberFormat="1" applyFill="1" applyBorder="1" applyProtection="1">
      <protection hidden="1"/>
    </xf>
    <xf numFmtId="1" fontId="0" fillId="0" borderId="15" xfId="0" applyNumberFormat="1" applyBorder="1" applyAlignment="1" applyProtection="1">
      <alignment horizontal="center"/>
      <protection locked="0"/>
    </xf>
    <xf numFmtId="164" fontId="0" fillId="0" borderId="12" xfId="0" applyNumberFormat="1" applyBorder="1" applyProtection="1">
      <protection hidden="1"/>
    </xf>
    <xf numFmtId="1" fontId="7" fillId="0" borderId="15" xfId="0" applyNumberFormat="1" applyFont="1" applyBorder="1" applyAlignment="1" applyProtection="1">
      <alignment horizontal="center" wrapText="1"/>
      <protection locked="0"/>
    </xf>
    <xf numFmtId="1" fontId="7" fillId="0" borderId="40" xfId="0" applyNumberFormat="1" applyFont="1" applyBorder="1" applyAlignment="1" applyProtection="1">
      <alignment horizontal="center" wrapText="1"/>
      <protection locked="0"/>
    </xf>
    <xf numFmtId="165" fontId="0" fillId="10" borderId="51" xfId="0" applyNumberFormat="1" applyFill="1" applyBorder="1"/>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0" fillId="5" borderId="5" xfId="0" applyFill="1" applyBorder="1" applyAlignment="1">
      <alignment horizontal="left" wrapText="1"/>
    </xf>
    <xf numFmtId="0" fontId="0" fillId="5" borderId="27" xfId="0" applyFill="1" applyBorder="1" applyAlignment="1">
      <alignment horizontal="left" wrapText="1"/>
    </xf>
    <xf numFmtId="0" fontId="0" fillId="5" borderId="3" xfId="0" applyFill="1" applyBorder="1" applyAlignment="1">
      <alignment horizontal="left" wrapText="1"/>
    </xf>
    <xf numFmtId="0" fontId="8" fillId="3" borderId="13" xfId="0" applyFont="1" applyFill="1" applyBorder="1" applyAlignment="1">
      <alignment horizontal="center" vertical="center" wrapText="1"/>
    </xf>
    <xf numFmtId="164" fontId="0" fillId="7" borderId="1" xfId="0" applyNumberFormat="1" applyFill="1" applyBorder="1"/>
    <xf numFmtId="164" fontId="0" fillId="7" borderId="38" xfId="0" applyNumberFormat="1" applyFill="1" applyBorder="1"/>
    <xf numFmtId="164" fontId="2" fillId="7" borderId="20" xfId="0" applyNumberFormat="1" applyFont="1" applyFill="1" applyBorder="1"/>
    <xf numFmtId="0" fontId="7" fillId="3" borderId="18" xfId="0" applyFont="1" applyFill="1" applyBorder="1" applyAlignment="1">
      <alignment horizontal="center" vertical="center" wrapText="1"/>
    </xf>
    <xf numFmtId="0" fontId="7" fillId="3" borderId="6" xfId="0" applyFont="1" applyFill="1" applyBorder="1" applyAlignment="1">
      <alignment horizontal="center" vertical="center" wrapText="1"/>
    </xf>
    <xf numFmtId="4" fontId="7" fillId="7" borderId="25" xfId="0" applyNumberFormat="1" applyFont="1" applyFill="1" applyBorder="1" applyAlignment="1" applyProtection="1">
      <alignment horizontal="center" vertical="center" wrapText="1"/>
      <protection hidden="1"/>
    </xf>
    <xf numFmtId="0" fontId="7" fillId="3" borderId="14" xfId="0" applyFont="1" applyFill="1" applyBorder="1" applyAlignment="1">
      <alignment horizontal="center" vertical="center"/>
    </xf>
    <xf numFmtId="4" fontId="7" fillId="7" borderId="10" xfId="0" applyNumberFormat="1" applyFont="1" applyFill="1" applyBorder="1" applyAlignment="1" applyProtection="1">
      <alignment horizontal="center" vertical="center" wrapText="1"/>
      <protection hidden="1"/>
    </xf>
    <xf numFmtId="0" fontId="7" fillId="6" borderId="8" xfId="0" applyFont="1" applyFill="1" applyBorder="1" applyAlignment="1" applyProtection="1">
      <alignment horizontal="center" vertical="center" wrapText="1"/>
      <protection hidden="1"/>
    </xf>
    <xf numFmtId="0" fontId="7" fillId="3" borderId="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1"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0" fillId="0" borderId="8" xfId="0" applyBorder="1" applyAlignment="1">
      <alignment horizontal="left"/>
    </xf>
    <xf numFmtId="0" fontId="0" fillId="0" borderId="5" xfId="0" applyBorder="1" applyAlignment="1">
      <alignment horizontal="left"/>
    </xf>
    <xf numFmtId="164" fontId="12" fillId="0" borderId="1" xfId="0" applyNumberFormat="1" applyFont="1" applyBorder="1" applyAlignment="1" applyProtection="1">
      <alignment horizontal="center"/>
      <protection locked="0"/>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8" fillId="3" borderId="3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27"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5" borderId="4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14" fontId="1" fillId="0" borderId="28" xfId="0" applyNumberFormat="1" applyFont="1" applyBorder="1" applyAlignment="1">
      <alignment horizontal="center"/>
    </xf>
    <xf numFmtId="0" fontId="4" fillId="0" borderId="1" xfId="0" applyFont="1" applyBorder="1" applyAlignment="1">
      <alignment horizontal="center" vertical="center" wrapText="1"/>
    </xf>
    <xf numFmtId="0" fontId="7" fillId="5" borderId="7"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30"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25" xfId="0" applyFont="1" applyFill="1" applyBorder="1" applyAlignment="1">
      <alignment horizontal="center" vertical="center" wrapText="1"/>
    </xf>
    <xf numFmtId="164" fontId="12" fillId="0" borderId="8" xfId="0" applyNumberFormat="1" applyFont="1" applyBorder="1" applyAlignment="1" applyProtection="1">
      <alignment horizontal="center"/>
      <protection locked="0"/>
    </xf>
    <xf numFmtId="164" fontId="12" fillId="0" borderId="5" xfId="0" applyNumberFormat="1" applyFont="1" applyBorder="1" applyAlignment="1" applyProtection="1">
      <alignment horizontal="center"/>
      <protection locked="0"/>
    </xf>
    <xf numFmtId="164" fontId="12" fillId="0" borderId="25" xfId="0" applyNumberFormat="1" applyFont="1" applyBorder="1" applyAlignment="1" applyProtection="1">
      <alignment horizontal="center"/>
      <protection locked="0"/>
    </xf>
    <xf numFmtId="164" fontId="12" fillId="0" borderId="2" xfId="0" applyNumberFormat="1" applyFont="1" applyBorder="1" applyAlignment="1" applyProtection="1">
      <alignment horizontal="center"/>
      <protection locked="0"/>
    </xf>
    <xf numFmtId="164" fontId="12" fillId="0" borderId="4" xfId="0" applyNumberFormat="1" applyFont="1" applyBorder="1" applyAlignment="1" applyProtection="1">
      <alignment horizontal="center"/>
      <protection locked="0"/>
    </xf>
    <xf numFmtId="164" fontId="0" fillId="0" borderId="1" xfId="0" applyNumberFormat="1" applyBorder="1" applyAlignment="1" applyProtection="1">
      <alignment horizontal="center"/>
      <protection locked="0"/>
    </xf>
    <xf numFmtId="0" fontId="30" fillId="0" borderId="0" xfId="0" applyFont="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14" fontId="4" fillId="0" borderId="1" xfId="0" applyNumberFormat="1" applyFont="1" applyBorder="1" applyAlignment="1">
      <alignment horizontal="center" vertical="center" wrapText="1"/>
    </xf>
    <xf numFmtId="0" fontId="4" fillId="0" borderId="15" xfId="0" applyFont="1" applyBorder="1" applyAlignment="1">
      <alignment horizontal="center" wrapText="1"/>
    </xf>
    <xf numFmtId="0" fontId="0" fillId="0" borderId="0" xfId="0" applyAlignment="1">
      <alignment horizontal="right" wrapText="1"/>
    </xf>
    <xf numFmtId="14" fontId="4" fillId="0" borderId="18"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4" fontId="7" fillId="7" borderId="18" xfId="0" applyNumberFormat="1" applyFont="1" applyFill="1" applyBorder="1" applyAlignment="1" applyProtection="1">
      <alignment horizontal="center" vertical="center" wrapText="1"/>
      <protection hidden="1"/>
    </xf>
    <xf numFmtId="4" fontId="7" fillId="7" borderId="10" xfId="0" applyNumberFormat="1" applyFont="1" applyFill="1" applyBorder="1" applyAlignment="1" applyProtection="1">
      <alignment horizontal="center" vertical="center" wrapText="1"/>
      <protection hidden="1"/>
    </xf>
    <xf numFmtId="0" fontId="7" fillId="6" borderId="6" xfId="0" applyFont="1" applyFill="1" applyBorder="1" applyAlignment="1" applyProtection="1">
      <alignment horizontal="center" vertical="center" wrapText="1"/>
      <protection hidden="1"/>
    </xf>
    <xf numFmtId="0" fontId="7" fillId="6" borderId="8" xfId="0" applyFont="1" applyFill="1" applyBorder="1" applyAlignment="1" applyProtection="1">
      <alignment horizontal="center" vertical="center" wrapText="1"/>
      <protection hidden="1"/>
    </xf>
    <xf numFmtId="0" fontId="0" fillId="5" borderId="2" xfId="0" applyFill="1" applyBorder="1" applyAlignment="1">
      <alignment horizontal="left"/>
    </xf>
    <xf numFmtId="0" fontId="0" fillId="5" borderId="3" xfId="0" applyFill="1" applyBorder="1" applyAlignment="1">
      <alignment horizontal="left"/>
    </xf>
    <xf numFmtId="0" fontId="0" fillId="5" borderId="4" xfId="0" applyFill="1" applyBorder="1" applyAlignment="1">
      <alignment horizontal="left"/>
    </xf>
    <xf numFmtId="0" fontId="0" fillId="5" borderId="8" xfId="0" applyFill="1" applyBorder="1" applyAlignment="1">
      <alignment horizontal="left" wrapText="1"/>
    </xf>
    <xf numFmtId="0" fontId="0" fillId="5" borderId="5" xfId="0" applyFill="1" applyBorder="1" applyAlignment="1">
      <alignment horizontal="left" wrapText="1"/>
    </xf>
    <xf numFmtId="0" fontId="0" fillId="5" borderId="26" xfId="0" applyFill="1" applyBorder="1" applyAlignment="1">
      <alignment horizontal="left" wrapText="1"/>
    </xf>
    <xf numFmtId="0" fontId="0" fillId="5" borderId="27" xfId="0" applyFill="1" applyBorder="1" applyAlignment="1">
      <alignment horizontal="left" wrapText="1"/>
    </xf>
    <xf numFmtId="0" fontId="0" fillId="5" borderId="2" xfId="0" applyFill="1" applyBorder="1" applyAlignment="1">
      <alignment horizontal="left" wrapText="1"/>
    </xf>
    <xf numFmtId="0" fontId="0" fillId="5" borderId="3" xfId="0" applyFill="1" applyBorder="1" applyAlignment="1">
      <alignment horizontal="left" wrapText="1"/>
    </xf>
    <xf numFmtId="0" fontId="2" fillId="5" borderId="1" xfId="0" applyFont="1" applyFill="1" applyBorder="1" applyAlignment="1">
      <alignment horizontal="left" wrapText="1"/>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2" xfId="0" applyFont="1" applyFill="1" applyBorder="1" applyAlignment="1">
      <alignment horizontal="left" wrapText="1"/>
    </xf>
    <xf numFmtId="0" fontId="2" fillId="5" borderId="3" xfId="0" applyFont="1" applyFill="1" applyBorder="1" applyAlignment="1">
      <alignment horizontal="left" wrapText="1"/>
    </xf>
    <xf numFmtId="0" fontId="2" fillId="5" borderId="4" xfId="0" applyFont="1" applyFill="1" applyBorder="1" applyAlignment="1">
      <alignment horizontal="left" wrapText="1"/>
    </xf>
    <xf numFmtId="0" fontId="2" fillId="5" borderId="6" xfId="0" applyFont="1" applyFill="1" applyBorder="1" applyAlignment="1">
      <alignment horizontal="center"/>
    </xf>
    <xf numFmtId="0" fontId="2" fillId="5" borderId="28" xfId="0" applyFont="1" applyFill="1" applyBorder="1" applyAlignment="1">
      <alignment horizontal="center"/>
    </xf>
    <xf numFmtId="0" fontId="2" fillId="5" borderId="29" xfId="0" applyFont="1" applyFill="1" applyBorder="1" applyAlignment="1">
      <alignment horizontal="center"/>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4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7" xfId="0" applyBorder="1" applyAlignment="1" applyProtection="1">
      <alignment horizontal="left"/>
      <protection locked="0"/>
    </xf>
    <xf numFmtId="0" fontId="0" fillId="0" borderId="52" xfId="0" applyBorder="1" applyAlignment="1" applyProtection="1">
      <alignment horizontal="left"/>
      <protection locked="0"/>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2" fillId="5" borderId="4" xfId="0" applyFont="1" applyFill="1" applyBorder="1" applyAlignment="1">
      <alignment horizontal="center" wrapText="1"/>
    </xf>
    <xf numFmtId="4" fontId="7" fillId="7" borderId="29" xfId="0" applyNumberFormat="1" applyFont="1" applyFill="1" applyBorder="1" applyAlignment="1" applyProtection="1">
      <alignment horizontal="center" vertical="center" wrapText="1"/>
      <protection hidden="1"/>
    </xf>
    <xf numFmtId="4" fontId="7" fillId="7" borderId="25" xfId="0" applyNumberFormat="1" applyFont="1" applyFill="1" applyBorder="1" applyAlignment="1" applyProtection="1">
      <alignment horizontal="center" vertical="center" wrapText="1"/>
      <protection hidden="1"/>
    </xf>
    <xf numFmtId="0" fontId="0" fillId="3" borderId="49" xfId="0" applyFill="1" applyBorder="1" applyAlignment="1">
      <alignment horizontal="center"/>
    </xf>
    <xf numFmtId="0" fontId="0" fillId="3" borderId="48" xfId="0" applyFill="1" applyBorder="1" applyAlignment="1">
      <alignment horizontal="center"/>
    </xf>
    <xf numFmtId="0" fontId="0" fillId="3" borderId="50" xfId="0" applyFill="1" applyBorder="1" applyAlignment="1">
      <alignment horizontal="center"/>
    </xf>
    <xf numFmtId="0" fontId="7" fillId="3" borderId="14"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pplyProtection="1">
      <alignment horizontal="center"/>
      <protection locked="0"/>
    </xf>
    <xf numFmtId="0" fontId="0" fillId="0" borderId="1" xfId="0" applyBorder="1" applyAlignment="1" applyProtection="1">
      <alignment horizontal="center" wrapText="1"/>
      <protection locked="0"/>
    </xf>
    <xf numFmtId="164" fontId="0" fillId="8" borderId="1" xfId="0" applyNumberFormat="1" applyFill="1" applyBorder="1" applyAlignment="1">
      <alignment horizontal="center"/>
    </xf>
    <xf numFmtId="0" fontId="4" fillId="0" borderId="1" xfId="0" applyFont="1" applyBorder="1" applyAlignment="1">
      <alignment horizontal="right" vertical="center"/>
    </xf>
    <xf numFmtId="0" fontId="0" fillId="0" borderId="1" xfId="0" applyBorder="1"/>
    <xf numFmtId="0" fontId="0" fillId="3" borderId="1" xfId="0" applyFill="1" applyBorder="1"/>
    <xf numFmtId="0" fontId="0" fillId="2" borderId="1" xfId="0" applyFill="1" applyBorder="1" applyAlignment="1">
      <alignment horizontal="center"/>
    </xf>
    <xf numFmtId="0" fontId="0" fillId="8" borderId="1" xfId="0" applyFill="1" applyBorder="1" applyAlignment="1">
      <alignment horizontal="center"/>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1" xfId="0" applyBorder="1" applyAlignment="1">
      <alignment horizontal="left" vertical="center" wrapText="1"/>
    </xf>
    <xf numFmtId="0" fontId="2" fillId="3" borderId="6" xfId="0" applyFont="1" applyFill="1" applyBorder="1" applyAlignment="1">
      <alignment horizontal="left" vertical="center"/>
    </xf>
    <xf numFmtId="0" fontId="2" fillId="3" borderId="28" xfId="0" applyFont="1" applyFill="1" applyBorder="1" applyAlignment="1">
      <alignment horizontal="left" vertical="center"/>
    </xf>
    <xf numFmtId="0" fontId="2" fillId="3" borderId="29" xfId="0" applyFont="1" applyFill="1" applyBorder="1" applyAlignment="1">
      <alignment horizontal="left" vertical="center"/>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wrapText="1"/>
    </xf>
    <xf numFmtId="0" fontId="0" fillId="0" borderId="5" xfId="0"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0" fillId="0" borderId="7" xfId="0" applyBorder="1" applyAlignment="1">
      <alignment horizontal="left" vertical="center"/>
    </xf>
    <xf numFmtId="0" fontId="0" fillId="0" borderId="0" xfId="0" applyAlignment="1">
      <alignment horizontal="left" vertical="center"/>
    </xf>
    <xf numFmtId="0" fontId="2" fillId="0" borderId="2" xfId="0" applyFont="1" applyBorder="1" applyAlignment="1">
      <alignment horizontal="left" wrapText="1"/>
    </xf>
    <xf numFmtId="0" fontId="2" fillId="0" borderId="3" xfId="0" applyFont="1" applyBorder="1" applyAlignment="1">
      <alignment horizontal="left"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3" borderId="1" xfId="0" applyFill="1" applyBorder="1" applyAlignment="1">
      <alignment horizontal="center" wrapText="1"/>
    </xf>
    <xf numFmtId="0" fontId="9" fillId="3" borderId="7" xfId="0" applyFont="1" applyFill="1" applyBorder="1" applyAlignment="1">
      <alignment horizontal="center" wrapText="1"/>
    </xf>
    <xf numFmtId="0" fontId="9" fillId="3" borderId="0" xfId="0" applyFont="1" applyFill="1" applyAlignment="1">
      <alignment horizontal="center" wrapText="1"/>
    </xf>
    <xf numFmtId="0" fontId="9" fillId="3" borderId="30" xfId="0" applyFont="1" applyFill="1" applyBorder="1" applyAlignment="1">
      <alignment horizontal="center" wrapText="1"/>
    </xf>
    <xf numFmtId="0" fontId="9" fillId="3" borderId="8" xfId="0" applyFont="1" applyFill="1" applyBorder="1" applyAlignment="1">
      <alignment horizontal="center" wrapText="1"/>
    </xf>
    <xf numFmtId="0" fontId="9" fillId="3" borderId="5" xfId="0" applyFont="1" applyFill="1" applyBorder="1" applyAlignment="1">
      <alignment horizontal="center" wrapText="1"/>
    </xf>
    <xf numFmtId="0" fontId="9" fillId="3" borderId="25" xfId="0" applyFont="1" applyFill="1" applyBorder="1" applyAlignment="1">
      <alignment horizontal="center" wrapText="1"/>
    </xf>
    <xf numFmtId="0" fontId="0" fillId="3" borderId="7" xfId="0" applyFill="1" applyBorder="1" applyAlignment="1">
      <alignment horizontal="center"/>
    </xf>
    <xf numFmtId="0" fontId="0" fillId="3" borderId="30" xfId="0" applyFill="1" applyBorder="1" applyAlignment="1">
      <alignment horizontal="center"/>
    </xf>
    <xf numFmtId="0" fontId="9" fillId="3" borderId="4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0" fillId="10" borderId="43" xfId="0" applyFill="1" applyBorder="1" applyAlignment="1">
      <alignment wrapText="1"/>
    </xf>
    <xf numFmtId="0" fontId="0" fillId="10" borderId="45" xfId="0" applyFill="1" applyBorder="1" applyAlignment="1">
      <alignment wrapText="1"/>
    </xf>
    <xf numFmtId="0" fontId="0" fillId="10" borderId="44" xfId="0" applyFill="1" applyBorder="1" applyAlignment="1">
      <alignment wrapText="1"/>
    </xf>
    <xf numFmtId="0" fontId="7" fillId="3" borderId="29" xfId="0" applyFont="1" applyFill="1" applyBorder="1" applyAlignment="1">
      <alignment horizontal="center" vertical="center" wrapText="1"/>
    </xf>
    <xf numFmtId="0" fontId="7" fillId="3" borderId="28" xfId="0" applyFont="1" applyFill="1" applyBorder="1" applyAlignment="1">
      <alignment horizontal="center" vertical="center" wrapText="1"/>
    </xf>
    <xf numFmtId="10" fontId="0" fillId="7" borderId="40" xfId="0" applyNumberFormat="1" applyFill="1" applyBorder="1" applyProtection="1">
      <protection locked="0"/>
    </xf>
    <xf numFmtId="0" fontId="4" fillId="0" borderId="54" xfId="0" applyFont="1" applyBorder="1" applyAlignment="1">
      <alignment horizontal="center" wrapText="1"/>
    </xf>
    <xf numFmtId="0" fontId="4" fillId="0" borderId="55" xfId="0" applyFont="1" applyBorder="1" applyAlignment="1">
      <alignment horizontal="center" vertical="center" wrapText="1"/>
    </xf>
    <xf numFmtId="14" fontId="4" fillId="0" borderId="55"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7" fillId="0" borderId="55" xfId="0" applyFont="1" applyBorder="1" applyAlignment="1">
      <alignment horizontal="center" vertical="center" wrapText="1"/>
    </xf>
    <xf numFmtId="0" fontId="29" fillId="9" borderId="55" xfId="0" applyFont="1" applyFill="1" applyBorder="1" applyAlignment="1">
      <alignment horizontal="center" vertical="center" wrapText="1"/>
    </xf>
    <xf numFmtId="0" fontId="7" fillId="0" borderId="56" xfId="0" applyFont="1" applyBorder="1" applyAlignment="1">
      <alignment horizontal="center" vertical="center" wrapText="1"/>
    </xf>
    <xf numFmtId="0" fontId="4" fillId="0" borderId="55" xfId="0" applyFont="1" applyBorder="1" applyAlignment="1">
      <alignment vertical="center" wrapText="1"/>
    </xf>
    <xf numFmtId="0" fontId="4" fillId="0" borderId="59" xfId="0" applyFont="1" applyBorder="1" applyAlignment="1">
      <alignment horizontal="center" vertical="center"/>
    </xf>
  </cellXfs>
  <cellStyles count="3">
    <cellStyle name="Prozent" xfId="1" builtinId="5"/>
    <cellStyle name="Standard" xfId="0" builtinId="0"/>
    <cellStyle name="Standard 2" xfId="2" xr:uid="{00000000-0005-0000-0000-000002000000}"/>
  </cellStyles>
  <dxfs count="5">
    <dxf>
      <font>
        <color rgb="FFFF0000"/>
      </font>
    </dxf>
    <dxf>
      <font>
        <color rgb="FFFF0000"/>
      </font>
    </dxf>
    <dxf>
      <font>
        <color rgb="FFC00000"/>
      </font>
    </dxf>
    <dxf>
      <font>
        <color rgb="FFC00000"/>
      </font>
    </dxf>
    <dxf>
      <font>
        <color rgb="FFC00000"/>
      </font>
    </dxf>
  </dxfs>
  <tableStyles count="0" defaultTableStyle="TableStyleMedium2" defaultPivotStyle="PivotStyleLight16"/>
  <colors>
    <mruColors>
      <color rgb="FFE6F1FE"/>
      <color rgb="FFF8FFCD"/>
      <color rgb="FFFBCDD0"/>
      <color rgb="FFFFFFCC"/>
      <color rgb="FFE4EFFC"/>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0"/>
  <sheetViews>
    <sheetView workbookViewId="0">
      <selection activeCell="C53" sqref="C53"/>
    </sheetView>
  </sheetViews>
  <sheetFormatPr baseColWidth="10" defaultRowHeight="15" x14ac:dyDescent="0.25"/>
  <cols>
    <col min="1" max="1" width="4" customWidth="1"/>
  </cols>
  <sheetData>
    <row r="1" spans="1:13" ht="18.75" x14ac:dyDescent="0.3">
      <c r="A1" s="27" t="s">
        <v>35</v>
      </c>
    </row>
    <row r="3" spans="1:13" ht="15" customHeight="1" x14ac:dyDescent="0.25">
      <c r="A3" s="223" t="s">
        <v>135</v>
      </c>
      <c r="B3" s="223"/>
      <c r="C3" s="223"/>
      <c r="D3" s="223"/>
      <c r="E3" s="223"/>
      <c r="F3" s="223"/>
      <c r="G3" s="223"/>
      <c r="H3" s="223"/>
      <c r="I3" s="223"/>
      <c r="J3" s="223"/>
      <c r="K3" s="224"/>
      <c r="L3" s="224"/>
      <c r="M3" s="224"/>
    </row>
    <row r="4" spans="1:13" x14ac:dyDescent="0.25">
      <c r="A4" s="223"/>
      <c r="B4" s="223"/>
      <c r="C4" s="223"/>
      <c r="D4" s="223"/>
      <c r="E4" s="223"/>
      <c r="F4" s="223"/>
      <c r="G4" s="223"/>
      <c r="H4" s="223"/>
      <c r="I4" s="223"/>
      <c r="J4" s="223"/>
      <c r="K4" s="224"/>
      <c r="L4" s="224"/>
      <c r="M4" s="224"/>
    </row>
    <row r="5" spans="1:13" x14ac:dyDescent="0.25">
      <c r="A5" s="223"/>
      <c r="B5" s="223"/>
      <c r="C5" s="223"/>
      <c r="D5" s="223"/>
      <c r="E5" s="223"/>
      <c r="F5" s="223"/>
      <c r="G5" s="223"/>
      <c r="H5" s="223"/>
      <c r="I5" s="223"/>
      <c r="J5" s="223"/>
      <c r="K5" s="224"/>
      <c r="L5" s="224"/>
      <c r="M5" s="224"/>
    </row>
    <row r="6" spans="1:13" x14ac:dyDescent="0.25">
      <c r="A6" s="223"/>
      <c r="B6" s="223"/>
      <c r="C6" s="223"/>
      <c r="D6" s="223"/>
      <c r="E6" s="223"/>
      <c r="F6" s="223"/>
      <c r="G6" s="223"/>
      <c r="H6" s="223"/>
      <c r="I6" s="223"/>
      <c r="J6" s="223"/>
      <c r="K6" s="224"/>
      <c r="L6" s="224"/>
      <c r="M6" s="224"/>
    </row>
    <row r="7" spans="1:13" x14ac:dyDescent="0.25">
      <c r="A7" s="223"/>
      <c r="B7" s="223"/>
      <c r="C7" s="223"/>
      <c r="D7" s="223"/>
      <c r="E7" s="223"/>
      <c r="F7" s="223"/>
      <c r="G7" s="223"/>
      <c r="H7" s="223"/>
      <c r="I7" s="223"/>
      <c r="J7" s="223"/>
      <c r="K7" s="224"/>
      <c r="L7" s="224"/>
      <c r="M7" s="224"/>
    </row>
    <row r="8" spans="1:13" x14ac:dyDescent="0.25">
      <c r="A8" s="223"/>
      <c r="B8" s="223"/>
      <c r="C8" s="223"/>
      <c r="D8" s="223"/>
      <c r="E8" s="223"/>
      <c r="F8" s="223"/>
      <c r="G8" s="223"/>
      <c r="H8" s="223"/>
      <c r="I8" s="223"/>
      <c r="J8" s="223"/>
      <c r="K8" s="224"/>
      <c r="L8" s="224"/>
      <c r="M8" s="224"/>
    </row>
    <row r="9" spans="1:13" x14ac:dyDescent="0.25">
      <c r="A9" s="223"/>
      <c r="B9" s="223"/>
      <c r="C9" s="223"/>
      <c r="D9" s="223"/>
      <c r="E9" s="223"/>
      <c r="F9" s="223"/>
      <c r="G9" s="223"/>
      <c r="H9" s="223"/>
      <c r="I9" s="223"/>
      <c r="J9" s="223"/>
      <c r="K9" s="224"/>
      <c r="L9" s="224"/>
      <c r="M9" s="224"/>
    </row>
    <row r="10" spans="1:13" x14ac:dyDescent="0.25">
      <c r="A10" s="223"/>
      <c r="B10" s="223"/>
      <c r="C10" s="223"/>
      <c r="D10" s="223"/>
      <c r="E10" s="223"/>
      <c r="F10" s="223"/>
      <c r="G10" s="223"/>
      <c r="H10" s="223"/>
      <c r="I10" s="223"/>
      <c r="J10" s="223"/>
      <c r="K10" s="224"/>
      <c r="L10" s="224"/>
      <c r="M10" s="224"/>
    </row>
    <row r="11" spans="1:13" x14ac:dyDescent="0.25">
      <c r="A11" s="223"/>
      <c r="B11" s="223"/>
      <c r="C11" s="223"/>
      <c r="D11" s="223"/>
      <c r="E11" s="223"/>
      <c r="F11" s="223"/>
      <c r="G11" s="223"/>
      <c r="H11" s="223"/>
      <c r="I11" s="223"/>
      <c r="J11" s="223"/>
      <c r="K11" s="224"/>
      <c r="L11" s="224"/>
      <c r="M11" s="224"/>
    </row>
    <row r="12" spans="1:13" x14ac:dyDescent="0.25">
      <c r="A12" s="223"/>
      <c r="B12" s="223"/>
      <c r="C12" s="223"/>
      <c r="D12" s="223"/>
      <c r="E12" s="223"/>
      <c r="F12" s="223"/>
      <c r="G12" s="223"/>
      <c r="H12" s="223"/>
      <c r="I12" s="223"/>
      <c r="J12" s="223"/>
      <c r="K12" s="224"/>
      <c r="L12" s="224"/>
      <c r="M12" s="224"/>
    </row>
    <row r="13" spans="1:13" x14ac:dyDescent="0.25">
      <c r="A13" s="223"/>
      <c r="B13" s="223"/>
      <c r="C13" s="223"/>
      <c r="D13" s="223"/>
      <c r="E13" s="223"/>
      <c r="F13" s="223"/>
      <c r="G13" s="223"/>
      <c r="H13" s="223"/>
      <c r="I13" s="223"/>
      <c r="J13" s="223"/>
      <c r="K13" s="224"/>
      <c r="L13" s="224"/>
      <c r="M13" s="224"/>
    </row>
    <row r="14" spans="1:13" x14ac:dyDescent="0.25">
      <c r="A14" s="223"/>
      <c r="B14" s="223"/>
      <c r="C14" s="223"/>
      <c r="D14" s="223"/>
      <c r="E14" s="223"/>
      <c r="F14" s="223"/>
      <c r="G14" s="223"/>
      <c r="H14" s="223"/>
      <c r="I14" s="223"/>
      <c r="J14" s="223"/>
      <c r="K14" s="224"/>
      <c r="L14" s="224"/>
      <c r="M14" s="224"/>
    </row>
    <row r="15" spans="1:13" x14ac:dyDescent="0.25">
      <c r="A15" s="223"/>
      <c r="B15" s="223"/>
      <c r="C15" s="223"/>
      <c r="D15" s="223"/>
      <c r="E15" s="223"/>
      <c r="F15" s="223"/>
      <c r="G15" s="223"/>
      <c r="H15" s="223"/>
      <c r="I15" s="223"/>
      <c r="J15" s="223"/>
      <c r="K15" s="224"/>
      <c r="L15" s="224"/>
      <c r="M15" s="224"/>
    </row>
    <row r="16" spans="1:13" x14ac:dyDescent="0.25">
      <c r="A16" s="223"/>
      <c r="B16" s="223"/>
      <c r="C16" s="223"/>
      <c r="D16" s="223"/>
      <c r="E16" s="223"/>
      <c r="F16" s="223"/>
      <c r="G16" s="223"/>
      <c r="H16" s="223"/>
      <c r="I16" s="223"/>
      <c r="J16" s="223"/>
      <c r="K16" s="224"/>
      <c r="L16" s="224"/>
      <c r="M16" s="224"/>
    </row>
    <row r="17" spans="1:13" x14ac:dyDescent="0.25">
      <c r="A17" s="223"/>
      <c r="B17" s="223"/>
      <c r="C17" s="223"/>
      <c r="D17" s="223"/>
      <c r="E17" s="223"/>
      <c r="F17" s="223"/>
      <c r="G17" s="223"/>
      <c r="H17" s="223"/>
      <c r="I17" s="223"/>
      <c r="J17" s="223"/>
      <c r="K17" s="224"/>
      <c r="L17" s="224"/>
      <c r="M17" s="224"/>
    </row>
    <row r="18" spans="1:13" x14ac:dyDescent="0.25">
      <c r="A18" s="223"/>
      <c r="B18" s="223"/>
      <c r="C18" s="223"/>
      <c r="D18" s="223"/>
      <c r="E18" s="223"/>
      <c r="F18" s="223"/>
      <c r="G18" s="223"/>
      <c r="H18" s="223"/>
      <c r="I18" s="223"/>
      <c r="J18" s="223"/>
      <c r="K18" s="224"/>
      <c r="L18" s="224"/>
      <c r="M18" s="224"/>
    </row>
    <row r="19" spans="1:13" x14ac:dyDescent="0.25">
      <c r="A19" s="223"/>
      <c r="B19" s="223"/>
      <c r="C19" s="223"/>
      <c r="D19" s="223"/>
      <c r="E19" s="223"/>
      <c r="F19" s="223"/>
      <c r="G19" s="223"/>
      <c r="H19" s="223"/>
      <c r="I19" s="223"/>
      <c r="J19" s="223"/>
      <c r="K19" s="224"/>
      <c r="L19" s="224"/>
      <c r="M19" s="224"/>
    </row>
    <row r="20" spans="1:13" x14ac:dyDescent="0.25">
      <c r="A20" s="223"/>
      <c r="B20" s="223"/>
      <c r="C20" s="223"/>
      <c r="D20" s="223"/>
      <c r="E20" s="223"/>
      <c r="F20" s="223"/>
      <c r="G20" s="223"/>
      <c r="H20" s="223"/>
      <c r="I20" s="223"/>
      <c r="J20" s="223"/>
      <c r="K20" s="224"/>
      <c r="L20" s="224"/>
      <c r="M20" s="224"/>
    </row>
    <row r="21" spans="1:13" x14ac:dyDescent="0.25">
      <c r="A21" s="223"/>
      <c r="B21" s="223"/>
      <c r="C21" s="223"/>
      <c r="D21" s="223"/>
      <c r="E21" s="223"/>
      <c r="F21" s="223"/>
      <c r="G21" s="223"/>
      <c r="H21" s="223"/>
      <c r="I21" s="223"/>
      <c r="J21" s="223"/>
      <c r="K21" s="224"/>
      <c r="L21" s="224"/>
      <c r="M21" s="224"/>
    </row>
    <row r="22" spans="1:13" x14ac:dyDescent="0.25">
      <c r="A22" s="223"/>
      <c r="B22" s="223"/>
      <c r="C22" s="223"/>
      <c r="D22" s="223"/>
      <c r="E22" s="223"/>
      <c r="F22" s="223"/>
      <c r="G22" s="223"/>
      <c r="H22" s="223"/>
      <c r="I22" s="223"/>
      <c r="J22" s="223"/>
      <c r="K22" s="224"/>
      <c r="L22" s="224"/>
      <c r="M22" s="224"/>
    </row>
    <row r="23" spans="1:13" x14ac:dyDescent="0.25">
      <c r="A23" s="223"/>
      <c r="B23" s="223"/>
      <c r="C23" s="223"/>
      <c r="D23" s="223"/>
      <c r="E23" s="223"/>
      <c r="F23" s="223"/>
      <c r="G23" s="223"/>
      <c r="H23" s="223"/>
      <c r="I23" s="223"/>
      <c r="J23" s="223"/>
      <c r="K23" s="224"/>
      <c r="L23" s="224"/>
      <c r="M23" s="224"/>
    </row>
    <row r="24" spans="1:13" x14ac:dyDescent="0.25">
      <c r="A24" s="223"/>
      <c r="B24" s="223"/>
      <c r="C24" s="223"/>
      <c r="D24" s="223"/>
      <c r="E24" s="223"/>
      <c r="F24" s="223"/>
      <c r="G24" s="223"/>
      <c r="H24" s="223"/>
      <c r="I24" s="223"/>
      <c r="J24" s="223"/>
      <c r="K24" s="224"/>
      <c r="L24" s="224"/>
      <c r="M24" s="224"/>
    </row>
    <row r="25" spans="1:13" x14ac:dyDescent="0.25">
      <c r="A25" s="223"/>
      <c r="B25" s="223"/>
      <c r="C25" s="223"/>
      <c r="D25" s="223"/>
      <c r="E25" s="223"/>
      <c r="F25" s="223"/>
      <c r="G25" s="223"/>
      <c r="H25" s="223"/>
      <c r="I25" s="223"/>
      <c r="J25" s="223"/>
      <c r="K25" s="224"/>
      <c r="L25" s="224"/>
      <c r="M25" s="224"/>
    </row>
    <row r="26" spans="1:13" x14ac:dyDescent="0.25">
      <c r="A26" s="223"/>
      <c r="B26" s="223"/>
      <c r="C26" s="223"/>
      <c r="D26" s="223"/>
      <c r="E26" s="223"/>
      <c r="F26" s="223"/>
      <c r="G26" s="223"/>
      <c r="H26" s="223"/>
      <c r="I26" s="223"/>
      <c r="J26" s="223"/>
      <c r="K26" s="224"/>
      <c r="L26" s="224"/>
      <c r="M26" s="224"/>
    </row>
    <row r="27" spans="1:13" x14ac:dyDescent="0.25">
      <c r="A27" s="223"/>
      <c r="B27" s="223"/>
      <c r="C27" s="223"/>
      <c r="D27" s="223"/>
      <c r="E27" s="223"/>
      <c r="F27" s="223"/>
      <c r="G27" s="223"/>
      <c r="H27" s="223"/>
      <c r="I27" s="223"/>
      <c r="J27" s="223"/>
      <c r="K27" s="224"/>
      <c r="L27" s="224"/>
      <c r="M27" s="224"/>
    </row>
    <row r="28" spans="1:13" x14ac:dyDescent="0.25">
      <c r="A28" s="223"/>
      <c r="B28" s="223"/>
      <c r="C28" s="223"/>
      <c r="D28" s="223"/>
      <c r="E28" s="223"/>
      <c r="F28" s="223"/>
      <c r="G28" s="223"/>
      <c r="H28" s="223"/>
      <c r="I28" s="223"/>
      <c r="J28" s="223"/>
      <c r="K28" s="224"/>
      <c r="L28" s="224"/>
      <c r="M28" s="224"/>
    </row>
    <row r="29" spans="1:13" x14ac:dyDescent="0.25">
      <c r="A29" s="223"/>
      <c r="B29" s="223"/>
      <c r="C29" s="223"/>
      <c r="D29" s="223"/>
      <c r="E29" s="223"/>
      <c r="F29" s="223"/>
      <c r="G29" s="223"/>
      <c r="H29" s="223"/>
      <c r="I29" s="223"/>
      <c r="J29" s="223"/>
      <c r="K29" s="224"/>
      <c r="L29" s="224"/>
      <c r="M29" s="224"/>
    </row>
    <row r="30" spans="1:13" x14ac:dyDescent="0.25">
      <c r="A30" s="223"/>
      <c r="B30" s="223"/>
      <c r="C30" s="223"/>
      <c r="D30" s="223"/>
      <c r="E30" s="223"/>
      <c r="F30" s="223"/>
      <c r="G30" s="223"/>
      <c r="H30" s="223"/>
      <c r="I30" s="223"/>
      <c r="J30" s="223"/>
      <c r="K30" s="224"/>
      <c r="L30" s="224"/>
      <c r="M30" s="224"/>
    </row>
    <row r="31" spans="1:13" x14ac:dyDescent="0.25">
      <c r="A31" s="223"/>
      <c r="B31" s="223"/>
      <c r="C31" s="223"/>
      <c r="D31" s="223"/>
      <c r="E31" s="223"/>
      <c r="F31" s="223"/>
      <c r="G31" s="223"/>
      <c r="H31" s="223"/>
      <c r="I31" s="223"/>
      <c r="J31" s="223"/>
      <c r="K31" s="224"/>
      <c r="L31" s="224"/>
      <c r="M31" s="224"/>
    </row>
    <row r="32" spans="1:13" x14ac:dyDescent="0.25">
      <c r="A32" s="223"/>
      <c r="B32" s="223"/>
      <c r="C32" s="223"/>
      <c r="D32" s="223"/>
      <c r="E32" s="223"/>
      <c r="F32" s="223"/>
      <c r="G32" s="223"/>
      <c r="H32" s="223"/>
      <c r="I32" s="223"/>
      <c r="J32" s="223"/>
      <c r="K32" s="224"/>
      <c r="L32" s="224"/>
      <c r="M32" s="224"/>
    </row>
    <row r="33" spans="1:13" x14ac:dyDescent="0.25">
      <c r="A33" s="223"/>
      <c r="B33" s="223"/>
      <c r="C33" s="223"/>
      <c r="D33" s="223"/>
      <c r="E33" s="223"/>
      <c r="F33" s="223"/>
      <c r="G33" s="223"/>
      <c r="H33" s="223"/>
      <c r="I33" s="223"/>
      <c r="J33" s="223"/>
      <c r="K33" s="224"/>
      <c r="L33" s="224"/>
      <c r="M33" s="224"/>
    </row>
    <row r="34" spans="1:13" x14ac:dyDescent="0.25">
      <c r="A34" s="223"/>
      <c r="B34" s="223"/>
      <c r="C34" s="223"/>
      <c r="D34" s="223"/>
      <c r="E34" s="223"/>
      <c r="F34" s="223"/>
      <c r="G34" s="223"/>
      <c r="H34" s="223"/>
      <c r="I34" s="223"/>
      <c r="J34" s="223"/>
      <c r="K34" s="224"/>
      <c r="L34" s="224"/>
      <c r="M34" s="224"/>
    </row>
    <row r="35" spans="1:13" x14ac:dyDescent="0.25">
      <c r="A35" s="223"/>
      <c r="B35" s="223"/>
      <c r="C35" s="223"/>
      <c r="D35" s="223"/>
      <c r="E35" s="223"/>
      <c r="F35" s="223"/>
      <c r="G35" s="223"/>
      <c r="H35" s="223"/>
      <c r="I35" s="223"/>
      <c r="J35" s="223"/>
      <c r="K35" s="224"/>
      <c r="L35" s="224"/>
      <c r="M35" s="224"/>
    </row>
    <row r="36" spans="1:13" x14ac:dyDescent="0.25">
      <c r="A36" s="223"/>
      <c r="B36" s="223"/>
      <c r="C36" s="223"/>
      <c r="D36" s="223"/>
      <c r="E36" s="223"/>
      <c r="F36" s="223"/>
      <c r="G36" s="223"/>
      <c r="H36" s="223"/>
      <c r="I36" s="223"/>
      <c r="J36" s="223"/>
      <c r="K36" s="224"/>
      <c r="L36" s="224"/>
      <c r="M36" s="224"/>
    </row>
    <row r="37" spans="1:13" x14ac:dyDescent="0.25">
      <c r="A37" s="223"/>
      <c r="B37" s="223"/>
      <c r="C37" s="223"/>
      <c r="D37" s="223"/>
      <c r="E37" s="223"/>
      <c r="F37" s="223"/>
      <c r="G37" s="223"/>
      <c r="H37" s="223"/>
      <c r="I37" s="223"/>
      <c r="J37" s="223"/>
      <c r="K37" s="224"/>
      <c r="L37" s="224"/>
      <c r="M37" s="224"/>
    </row>
    <row r="38" spans="1:13" x14ac:dyDescent="0.25">
      <c r="A38" s="223"/>
      <c r="B38" s="223"/>
      <c r="C38" s="223"/>
      <c r="D38" s="223"/>
      <c r="E38" s="223"/>
      <c r="F38" s="223"/>
      <c r="G38" s="223"/>
      <c r="H38" s="223"/>
      <c r="I38" s="223"/>
      <c r="J38" s="223"/>
      <c r="K38" s="224"/>
      <c r="L38" s="224"/>
      <c r="M38" s="224"/>
    </row>
    <row r="39" spans="1:13" x14ac:dyDescent="0.25">
      <c r="A39" s="224"/>
      <c r="B39" s="224"/>
      <c r="C39" s="224"/>
      <c r="D39" s="224"/>
      <c r="E39" s="224"/>
      <c r="F39" s="224"/>
      <c r="G39" s="224"/>
      <c r="H39" s="224"/>
      <c r="I39" s="224"/>
      <c r="J39" s="224"/>
      <c r="K39" s="224"/>
      <c r="L39" s="224"/>
      <c r="M39" s="224"/>
    </row>
    <row r="40" spans="1:13" x14ac:dyDescent="0.25">
      <c r="A40" s="224"/>
      <c r="B40" s="224"/>
      <c r="C40" s="224"/>
      <c r="D40" s="224"/>
      <c r="E40" s="224"/>
      <c r="F40" s="224"/>
      <c r="G40" s="224"/>
      <c r="H40" s="224"/>
      <c r="I40" s="224"/>
      <c r="J40" s="224"/>
      <c r="K40" s="224"/>
      <c r="L40" s="224"/>
      <c r="M40" s="224"/>
    </row>
    <row r="41" spans="1:13" x14ac:dyDescent="0.25">
      <c r="A41" s="224"/>
      <c r="B41" s="224"/>
      <c r="C41" s="224"/>
      <c r="D41" s="224"/>
      <c r="E41" s="224"/>
      <c r="F41" s="224"/>
      <c r="G41" s="224"/>
      <c r="H41" s="224"/>
      <c r="I41" s="224"/>
      <c r="J41" s="224"/>
      <c r="K41" s="224"/>
      <c r="L41" s="224"/>
      <c r="M41" s="224"/>
    </row>
    <row r="42" spans="1:13" x14ac:dyDescent="0.25">
      <c r="A42" s="224"/>
      <c r="B42" s="224"/>
      <c r="C42" s="224"/>
      <c r="D42" s="224"/>
      <c r="E42" s="224"/>
      <c r="F42" s="224"/>
      <c r="G42" s="224"/>
      <c r="H42" s="224"/>
      <c r="I42" s="224"/>
      <c r="J42" s="224"/>
      <c r="K42" s="224"/>
      <c r="L42" s="224"/>
      <c r="M42" s="224"/>
    </row>
    <row r="43" spans="1:13" x14ac:dyDescent="0.25">
      <c r="A43" s="224"/>
      <c r="B43" s="224"/>
      <c r="C43" s="224"/>
      <c r="D43" s="224"/>
      <c r="E43" s="224"/>
      <c r="F43" s="224"/>
      <c r="G43" s="224"/>
      <c r="H43" s="224"/>
      <c r="I43" s="224"/>
      <c r="J43" s="224"/>
      <c r="K43" s="224"/>
      <c r="L43" s="224"/>
      <c r="M43" s="224"/>
    </row>
    <row r="44" spans="1:13" x14ac:dyDescent="0.25">
      <c r="A44" s="224"/>
      <c r="B44" s="224"/>
      <c r="C44" s="224"/>
      <c r="D44" s="224"/>
      <c r="E44" s="224"/>
      <c r="F44" s="224"/>
      <c r="G44" s="224"/>
      <c r="H44" s="224"/>
      <c r="I44" s="224"/>
      <c r="J44" s="224"/>
      <c r="K44" s="224"/>
      <c r="L44" s="224"/>
      <c r="M44" s="224"/>
    </row>
    <row r="45" spans="1:13" x14ac:dyDescent="0.25">
      <c r="A45" s="224"/>
      <c r="B45" s="224"/>
      <c r="C45" s="224"/>
      <c r="D45" s="224"/>
      <c r="E45" s="224"/>
      <c r="F45" s="224"/>
      <c r="G45" s="224"/>
      <c r="H45" s="224"/>
      <c r="I45" s="224"/>
      <c r="J45" s="224"/>
      <c r="K45" s="224"/>
      <c r="L45" s="224"/>
      <c r="M45" s="224"/>
    </row>
    <row r="46" spans="1:13" x14ac:dyDescent="0.25">
      <c r="A46" s="224"/>
      <c r="B46" s="224"/>
      <c r="C46" s="224"/>
      <c r="D46" s="224"/>
      <c r="E46" s="224"/>
      <c r="F46" s="224"/>
      <c r="G46" s="224"/>
      <c r="H46" s="224"/>
      <c r="I46" s="224"/>
      <c r="J46" s="224"/>
      <c r="K46" s="224"/>
      <c r="L46" s="224"/>
      <c r="M46" s="224"/>
    </row>
    <row r="48" spans="1:13" x14ac:dyDescent="0.25">
      <c r="A48" s="28" t="s">
        <v>99</v>
      </c>
    </row>
    <row r="49" spans="1:15" x14ac:dyDescent="0.25">
      <c r="A49" s="29"/>
    </row>
    <row r="50" spans="1:15" x14ac:dyDescent="0.25">
      <c r="A50" s="226" t="s">
        <v>98</v>
      </c>
      <c r="B50" s="227"/>
      <c r="C50" s="227"/>
      <c r="D50" s="227"/>
      <c r="E50" s="227"/>
      <c r="F50" s="227"/>
      <c r="G50" s="227"/>
      <c r="H50" s="227"/>
      <c r="I50" s="227"/>
      <c r="J50" s="227"/>
      <c r="K50" s="227"/>
      <c r="L50" s="227"/>
      <c r="M50" s="227"/>
      <c r="N50" s="1"/>
    </row>
    <row r="51" spans="1:15" ht="51" x14ac:dyDescent="0.25">
      <c r="A51" s="7" t="s">
        <v>6</v>
      </c>
      <c r="B51" s="8" t="s">
        <v>13</v>
      </c>
      <c r="C51" s="8" t="s">
        <v>36</v>
      </c>
      <c r="D51" s="8" t="s">
        <v>37</v>
      </c>
      <c r="E51" s="8" t="s">
        <v>38</v>
      </c>
      <c r="F51" s="8" t="s">
        <v>39</v>
      </c>
      <c r="G51" s="9" t="s">
        <v>40</v>
      </c>
      <c r="H51" s="9"/>
      <c r="I51" s="9"/>
      <c r="J51" s="9" t="s">
        <v>41</v>
      </c>
      <c r="K51" s="8" t="s">
        <v>9</v>
      </c>
      <c r="L51" s="8" t="s">
        <v>10</v>
      </c>
      <c r="M51" s="10" t="s">
        <v>11</v>
      </c>
      <c r="N51" s="8" t="s">
        <v>12</v>
      </c>
      <c r="O51" s="8" t="s">
        <v>42</v>
      </c>
    </row>
    <row r="53" spans="1:15" ht="30" x14ac:dyDescent="0.25">
      <c r="A53" s="22">
        <v>10</v>
      </c>
      <c r="B53" s="37">
        <v>1</v>
      </c>
      <c r="C53" s="12" t="s">
        <v>43</v>
      </c>
      <c r="D53" s="30" t="s">
        <v>44</v>
      </c>
      <c r="E53" s="30" t="s">
        <v>45</v>
      </c>
      <c r="F53" s="31" t="s">
        <v>46</v>
      </c>
      <c r="G53" s="32">
        <v>43546</v>
      </c>
      <c r="H53" s="32"/>
      <c r="I53" s="32"/>
      <c r="J53" s="32">
        <v>43558</v>
      </c>
      <c r="K53" s="33">
        <v>9000</v>
      </c>
      <c r="L53" s="33">
        <v>5500</v>
      </c>
      <c r="M53" s="34">
        <v>0</v>
      </c>
      <c r="N53" s="35">
        <f>L53-M53</f>
        <v>5500</v>
      </c>
      <c r="O53" s="36">
        <v>5500</v>
      </c>
    </row>
    <row r="54" spans="1:15" ht="30" x14ac:dyDescent="0.25">
      <c r="A54" s="22">
        <v>13</v>
      </c>
      <c r="B54" s="37">
        <v>1</v>
      </c>
      <c r="C54" s="38" t="s">
        <v>47</v>
      </c>
      <c r="D54" s="30" t="s">
        <v>44</v>
      </c>
      <c r="E54" s="30" t="s">
        <v>45</v>
      </c>
      <c r="F54" s="31" t="s">
        <v>46</v>
      </c>
      <c r="G54" s="32">
        <v>43546</v>
      </c>
      <c r="H54" s="32"/>
      <c r="I54" s="32"/>
      <c r="J54" s="39">
        <v>43565</v>
      </c>
      <c r="K54" s="40">
        <v>0</v>
      </c>
      <c r="L54" s="40">
        <v>3500</v>
      </c>
      <c r="M54" s="34">
        <v>0</v>
      </c>
      <c r="N54" s="35">
        <v>3500</v>
      </c>
      <c r="O54" s="36">
        <v>3500</v>
      </c>
    </row>
    <row r="56" spans="1:15" x14ac:dyDescent="0.25">
      <c r="A56" s="225" t="s">
        <v>48</v>
      </c>
      <c r="B56" s="225"/>
      <c r="C56" s="225"/>
      <c r="D56" s="225"/>
      <c r="E56" s="225"/>
      <c r="F56" s="225"/>
      <c r="G56" s="225"/>
      <c r="H56" s="225"/>
      <c r="I56" s="225"/>
      <c r="J56" s="225"/>
      <c r="K56" s="225"/>
      <c r="L56" s="225"/>
      <c r="M56" s="225"/>
    </row>
    <row r="57" spans="1:15" x14ac:dyDescent="0.25">
      <c r="A57" s="225"/>
      <c r="B57" s="225"/>
      <c r="C57" s="225"/>
      <c r="D57" s="225"/>
      <c r="E57" s="225"/>
      <c r="F57" s="225"/>
      <c r="G57" s="225"/>
      <c r="H57" s="225"/>
      <c r="I57" s="225"/>
      <c r="J57" s="225"/>
      <c r="K57" s="225"/>
      <c r="L57" s="225"/>
      <c r="M57" s="225"/>
    </row>
    <row r="58" spans="1:15" x14ac:dyDescent="0.25">
      <c r="A58" s="225"/>
      <c r="B58" s="225"/>
      <c r="C58" s="225"/>
      <c r="D58" s="225"/>
      <c r="E58" s="225"/>
      <c r="F58" s="225"/>
      <c r="G58" s="225"/>
      <c r="H58" s="225"/>
      <c r="I58" s="225"/>
      <c r="J58" s="225"/>
      <c r="K58" s="225"/>
      <c r="L58" s="225"/>
      <c r="M58" s="225"/>
    </row>
    <row r="59" spans="1:15" x14ac:dyDescent="0.25">
      <c r="A59" s="225"/>
      <c r="B59" s="225"/>
      <c r="C59" s="225"/>
      <c r="D59" s="225"/>
      <c r="E59" s="225"/>
      <c r="F59" s="225"/>
      <c r="G59" s="225"/>
      <c r="H59" s="225"/>
      <c r="I59" s="225"/>
      <c r="J59" s="225"/>
      <c r="K59" s="225"/>
      <c r="L59" s="225"/>
      <c r="M59" s="225"/>
    </row>
    <row r="60" spans="1:15" x14ac:dyDescent="0.25">
      <c r="A60" s="225"/>
      <c r="B60" s="225"/>
      <c r="C60" s="225"/>
      <c r="D60" s="225"/>
      <c r="E60" s="225"/>
      <c r="F60" s="225"/>
      <c r="G60" s="225"/>
      <c r="H60" s="225"/>
      <c r="I60" s="225"/>
      <c r="J60" s="225"/>
      <c r="K60" s="225"/>
      <c r="L60" s="225"/>
      <c r="M60" s="225"/>
    </row>
    <row r="61" spans="1:15" x14ac:dyDescent="0.25">
      <c r="A61" s="225"/>
      <c r="B61" s="225"/>
      <c r="C61" s="225"/>
      <c r="D61" s="225"/>
      <c r="E61" s="225"/>
      <c r="F61" s="225"/>
      <c r="G61" s="225"/>
      <c r="H61" s="225"/>
      <c r="I61" s="225"/>
      <c r="J61" s="225"/>
      <c r="K61" s="225"/>
      <c r="L61" s="225"/>
      <c r="M61" s="225"/>
    </row>
    <row r="62" spans="1:15" x14ac:dyDescent="0.25">
      <c r="A62" s="225"/>
      <c r="B62" s="225"/>
      <c r="C62" s="225"/>
      <c r="D62" s="225"/>
      <c r="E62" s="225"/>
      <c r="F62" s="225"/>
      <c r="G62" s="225"/>
      <c r="H62" s="225"/>
      <c r="I62" s="225"/>
      <c r="J62" s="225"/>
      <c r="K62" s="225"/>
      <c r="L62" s="225"/>
      <c r="M62" s="225"/>
    </row>
    <row r="63" spans="1:15" x14ac:dyDescent="0.25">
      <c r="A63" s="225"/>
      <c r="B63" s="225"/>
      <c r="C63" s="225"/>
      <c r="D63" s="225"/>
      <c r="E63" s="225"/>
      <c r="F63" s="225"/>
      <c r="G63" s="225"/>
      <c r="H63" s="225"/>
      <c r="I63" s="225"/>
      <c r="J63" s="225"/>
      <c r="K63" s="225"/>
      <c r="L63" s="225"/>
      <c r="M63" s="225"/>
    </row>
    <row r="64" spans="1:15" x14ac:dyDescent="0.25">
      <c r="A64" s="225"/>
      <c r="B64" s="225"/>
      <c r="C64" s="225"/>
      <c r="D64" s="225"/>
      <c r="E64" s="225"/>
      <c r="F64" s="225"/>
      <c r="G64" s="225"/>
      <c r="H64" s="225"/>
      <c r="I64" s="225"/>
      <c r="J64" s="225"/>
      <c r="K64" s="225"/>
      <c r="L64" s="225"/>
      <c r="M64" s="225"/>
    </row>
    <row r="65" spans="1:13" x14ac:dyDescent="0.25">
      <c r="A65" s="225"/>
      <c r="B65" s="225"/>
      <c r="C65" s="225"/>
      <c r="D65" s="225"/>
      <c r="E65" s="225"/>
      <c r="F65" s="225"/>
      <c r="G65" s="225"/>
      <c r="H65" s="225"/>
      <c r="I65" s="225"/>
      <c r="J65" s="225"/>
      <c r="K65" s="225"/>
      <c r="L65" s="225"/>
      <c r="M65" s="225"/>
    </row>
    <row r="66" spans="1:13" x14ac:dyDescent="0.25">
      <c r="A66" s="225"/>
      <c r="B66" s="225"/>
      <c r="C66" s="225"/>
      <c r="D66" s="225"/>
      <c r="E66" s="225"/>
      <c r="F66" s="225"/>
      <c r="G66" s="225"/>
      <c r="H66" s="225"/>
      <c r="I66" s="225"/>
      <c r="J66" s="225"/>
      <c r="K66" s="225"/>
      <c r="L66" s="225"/>
      <c r="M66" s="225"/>
    </row>
    <row r="67" spans="1:13" x14ac:dyDescent="0.25">
      <c r="A67" s="225"/>
      <c r="B67" s="225"/>
      <c r="C67" s="225"/>
      <c r="D67" s="225"/>
      <c r="E67" s="225"/>
      <c r="F67" s="225"/>
      <c r="G67" s="225"/>
      <c r="H67" s="225"/>
      <c r="I67" s="225"/>
      <c r="J67" s="225"/>
      <c r="K67" s="225"/>
      <c r="L67" s="225"/>
      <c r="M67" s="225"/>
    </row>
    <row r="68" spans="1:13" x14ac:dyDescent="0.25">
      <c r="A68" s="225"/>
      <c r="B68" s="225"/>
      <c r="C68" s="225"/>
      <c r="D68" s="225"/>
      <c r="E68" s="225"/>
      <c r="F68" s="225"/>
      <c r="G68" s="225"/>
      <c r="H68" s="225"/>
      <c r="I68" s="225"/>
      <c r="J68" s="225"/>
      <c r="K68" s="225"/>
      <c r="L68" s="225"/>
      <c r="M68" s="225"/>
    </row>
    <row r="69" spans="1:13" x14ac:dyDescent="0.25">
      <c r="A69" s="225"/>
      <c r="B69" s="225"/>
      <c r="C69" s="225"/>
      <c r="D69" s="225"/>
      <c r="E69" s="225"/>
      <c r="F69" s="225"/>
      <c r="G69" s="225"/>
      <c r="H69" s="225"/>
      <c r="I69" s="225"/>
      <c r="J69" s="225"/>
      <c r="K69" s="225"/>
      <c r="L69" s="225"/>
      <c r="M69" s="225"/>
    </row>
    <row r="70" spans="1:13" x14ac:dyDescent="0.25">
      <c r="A70" s="225"/>
      <c r="B70" s="225"/>
      <c r="C70" s="225"/>
      <c r="D70" s="225"/>
      <c r="E70" s="225"/>
      <c r="F70" s="225"/>
      <c r="G70" s="225"/>
      <c r="H70" s="225"/>
      <c r="I70" s="225"/>
      <c r="J70" s="225"/>
      <c r="K70" s="225"/>
      <c r="L70" s="225"/>
      <c r="M70" s="225"/>
    </row>
  </sheetData>
  <mergeCells count="3">
    <mergeCell ref="A3:M46"/>
    <mergeCell ref="A56:M70"/>
    <mergeCell ref="A50:M50"/>
  </mergeCells>
  <conditionalFormatting sqref="M54">
    <cfRule type="expression" dxfId="4" priority="1">
      <formula>M54&gt;0</formula>
    </cfRule>
  </conditionalFormatting>
  <conditionalFormatting sqref="M53">
    <cfRule type="expression" dxfId="3" priority="2">
      <formula>M53&gt;0</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Z97"/>
  <sheetViews>
    <sheetView zoomScaleNormal="100" workbookViewId="0">
      <selection activeCell="L28" sqref="L28"/>
    </sheetView>
  </sheetViews>
  <sheetFormatPr baseColWidth="10" defaultRowHeight="15" x14ac:dyDescent="0.25"/>
  <cols>
    <col min="1" max="1" width="7.28515625" customWidth="1"/>
    <col min="2" max="2" width="7.140625" customWidth="1"/>
    <col min="3" max="3" width="14.28515625" customWidth="1"/>
    <col min="4" max="4" width="10.7109375" customWidth="1"/>
    <col min="5" max="5" width="16.85546875" customWidth="1"/>
    <col min="6" max="6" width="10" customWidth="1"/>
    <col min="7" max="7" width="13.28515625" customWidth="1"/>
    <col min="8" max="8" width="14.42578125" customWidth="1"/>
    <col min="9" max="9" width="15.42578125" customWidth="1"/>
    <col min="10" max="10" width="13.85546875" customWidth="1"/>
    <col min="12" max="12" width="14.28515625" customWidth="1"/>
    <col min="13" max="13" width="11.140625" customWidth="1"/>
    <col min="14" max="14" width="11.85546875" customWidth="1"/>
    <col min="15" max="15" width="13" customWidth="1"/>
    <col min="16" max="16" width="12.85546875" customWidth="1"/>
    <col min="17" max="17" width="13.140625" hidden="1" customWidth="1"/>
    <col min="18" max="20" width="11.42578125" hidden="1" customWidth="1"/>
    <col min="23" max="23" width="14.7109375" customWidth="1"/>
    <col min="24" max="24" width="10.42578125" bestFit="1" customWidth="1"/>
    <col min="25" max="25" width="13.140625" customWidth="1"/>
    <col min="26" max="26" width="10.42578125" bestFit="1" customWidth="1"/>
    <col min="28" max="28" width="10.42578125" bestFit="1" customWidth="1"/>
    <col min="30" max="30" width="10.42578125" bestFit="1" customWidth="1"/>
    <col min="32" max="32" width="10.42578125" bestFit="1" customWidth="1"/>
    <col min="34" max="34" width="10.42578125" bestFit="1" customWidth="1"/>
    <col min="35" max="35" width="11.7109375" customWidth="1"/>
    <col min="36" max="36" width="15.85546875" bestFit="1" customWidth="1"/>
    <col min="37" max="37" width="15.85546875" hidden="1" customWidth="1"/>
    <col min="38" max="38" width="11.42578125" hidden="1" customWidth="1"/>
    <col min="39" max="39" width="16.42578125" hidden="1" customWidth="1"/>
    <col min="40" max="40" width="17.28515625" hidden="1" customWidth="1"/>
    <col min="41" max="41" width="11.42578125" hidden="1" customWidth="1"/>
    <col min="42" max="42" width="13.7109375" hidden="1" customWidth="1"/>
    <col min="43" max="43" width="12.7109375" hidden="1" customWidth="1"/>
    <col min="44" max="45" width="11.42578125" hidden="1" customWidth="1"/>
    <col min="46" max="46" width="12.7109375" hidden="1" customWidth="1"/>
    <col min="47" max="47" width="11.42578125" hidden="1" customWidth="1"/>
    <col min="48" max="49" width="15.28515625" hidden="1" customWidth="1"/>
    <col min="50" max="50" width="16.85546875" hidden="1" customWidth="1"/>
    <col min="51" max="51" width="11.42578125" hidden="1" customWidth="1"/>
    <col min="52" max="52" width="11.42578125" customWidth="1"/>
    <col min="53" max="53" width="44.28515625" customWidth="1"/>
    <col min="54" max="54" width="14.28515625" customWidth="1"/>
    <col min="55" max="55" width="17.7109375" customWidth="1"/>
  </cols>
  <sheetData>
    <row r="1" spans="1:43" ht="21" customHeight="1" x14ac:dyDescent="0.25">
      <c r="A1" s="276" t="s">
        <v>1</v>
      </c>
      <c r="B1" s="277"/>
      <c r="C1" s="277"/>
      <c r="D1" s="277"/>
      <c r="E1" s="278"/>
      <c r="F1" s="143"/>
      <c r="G1" s="98"/>
      <c r="I1" s="238" t="str">
        <f>IF((G9-G3-G10)&lt;0,"!!! Achtung Auszahlung nicht möglich !!!
Die bisher ausgezahlten Fördermitttel und die beantragte Auszahlung überschreiten die Höhe der bewilligten Zuwendung.","")</f>
        <v/>
      </c>
      <c r="J1" s="238"/>
      <c r="K1" s="238"/>
      <c r="L1" s="238"/>
      <c r="M1" s="238"/>
      <c r="N1" s="238"/>
      <c r="O1" s="238"/>
      <c r="P1" s="238"/>
      <c r="Q1" s="238"/>
      <c r="R1" s="170"/>
      <c r="S1" s="170"/>
      <c r="T1" s="170"/>
      <c r="U1" s="170"/>
      <c r="V1" s="170"/>
    </row>
    <row r="2" spans="1:43" ht="21" x14ac:dyDescent="0.25">
      <c r="A2" s="276" t="s">
        <v>2</v>
      </c>
      <c r="B2" s="277"/>
      <c r="C2" s="277"/>
      <c r="D2" s="277"/>
      <c r="E2" s="278"/>
      <c r="F2" s="143"/>
      <c r="G2" s="99"/>
      <c r="I2" s="238"/>
      <c r="J2" s="238"/>
      <c r="K2" s="238"/>
      <c r="L2" s="238"/>
      <c r="M2" s="238"/>
      <c r="N2" s="238"/>
      <c r="O2" s="238"/>
      <c r="P2" s="238"/>
      <c r="Q2" s="238"/>
      <c r="R2" s="170"/>
      <c r="S2" s="170"/>
      <c r="T2" s="170"/>
      <c r="U2" s="170"/>
      <c r="V2" s="170"/>
    </row>
    <row r="3" spans="1:43" ht="21" x14ac:dyDescent="0.25">
      <c r="A3" s="276" t="s">
        <v>65</v>
      </c>
      <c r="B3" s="277"/>
      <c r="C3" s="277"/>
      <c r="D3" s="277"/>
      <c r="E3" s="278"/>
      <c r="F3" s="143"/>
      <c r="G3" s="87"/>
      <c r="I3" s="238"/>
      <c r="J3" s="238"/>
      <c r="K3" s="238"/>
      <c r="L3" s="238"/>
      <c r="M3" s="238"/>
      <c r="N3" s="238"/>
      <c r="O3" s="238"/>
      <c r="P3" s="238"/>
      <c r="Q3" s="238"/>
      <c r="R3" s="170"/>
      <c r="S3" s="170"/>
      <c r="T3" s="170"/>
      <c r="U3" s="170"/>
      <c r="V3" s="170"/>
    </row>
    <row r="4" spans="1:43" ht="21" customHeight="1" x14ac:dyDescent="0.25">
      <c r="I4" s="170"/>
      <c r="J4" s="170"/>
      <c r="K4" s="170"/>
      <c r="L4" s="170"/>
      <c r="M4" s="170"/>
      <c r="N4" s="170"/>
      <c r="O4" s="170"/>
      <c r="P4" s="170"/>
      <c r="Q4" s="170"/>
      <c r="R4" s="170"/>
      <c r="S4" s="170"/>
      <c r="T4" s="170"/>
      <c r="U4" s="170"/>
      <c r="V4" s="170"/>
      <c r="W4" s="170"/>
    </row>
    <row r="5" spans="1:43" ht="21" x14ac:dyDescent="0.25">
      <c r="I5" s="170"/>
      <c r="J5" s="170"/>
      <c r="K5" s="170"/>
      <c r="L5" s="170"/>
      <c r="M5" s="170"/>
      <c r="N5" s="170"/>
      <c r="O5" s="170"/>
      <c r="P5" s="170"/>
      <c r="Q5" s="170"/>
      <c r="R5" s="170"/>
      <c r="S5" s="170"/>
      <c r="T5" s="170"/>
      <c r="U5" s="170"/>
      <c r="V5" s="170"/>
      <c r="W5" s="170"/>
    </row>
    <row r="6" spans="1:43" ht="16.5" customHeight="1" x14ac:dyDescent="0.25">
      <c r="A6" s="286" t="s">
        <v>0</v>
      </c>
      <c r="B6" s="287"/>
      <c r="C6" s="287"/>
      <c r="D6" s="287"/>
      <c r="E6" s="287"/>
      <c r="F6" s="288"/>
      <c r="G6" s="317"/>
      <c r="H6" s="317"/>
      <c r="K6" s="292" t="s">
        <v>115</v>
      </c>
      <c r="L6" s="293"/>
      <c r="M6" s="293"/>
      <c r="N6" s="293"/>
      <c r="O6" s="293"/>
      <c r="P6" s="293"/>
      <c r="Q6" s="293"/>
      <c r="R6" s="293"/>
      <c r="S6" s="293"/>
      <c r="T6" s="293"/>
      <c r="U6" s="293"/>
      <c r="V6" s="293"/>
      <c r="W6" s="293"/>
      <c r="X6" s="293"/>
      <c r="Y6" s="293"/>
      <c r="Z6" s="294"/>
      <c r="AK6" s="2"/>
    </row>
    <row r="7" spans="1:43" ht="33" customHeight="1" x14ac:dyDescent="0.25">
      <c r="A7" s="286" t="s">
        <v>3</v>
      </c>
      <c r="B7" s="287"/>
      <c r="C7" s="287"/>
      <c r="D7" s="287"/>
      <c r="E7" s="287"/>
      <c r="F7" s="288"/>
      <c r="G7" s="318"/>
      <c r="H7" s="318"/>
      <c r="K7" s="242" t="s">
        <v>51</v>
      </c>
      <c r="L7" s="242"/>
      <c r="M7" s="242" t="s">
        <v>28</v>
      </c>
      <c r="N7" s="242"/>
      <c r="O7" s="242" t="s">
        <v>29</v>
      </c>
      <c r="P7" s="242"/>
      <c r="Q7" s="248" t="s">
        <v>30</v>
      </c>
      <c r="R7" s="249"/>
      <c r="S7" s="249"/>
      <c r="T7" s="249"/>
      <c r="U7" s="249"/>
      <c r="V7" s="250"/>
      <c r="W7" s="248" t="s">
        <v>31</v>
      </c>
      <c r="X7" s="250"/>
      <c r="Y7" s="248" t="s">
        <v>32</v>
      </c>
      <c r="Z7" s="250"/>
      <c r="AB7" s="4"/>
      <c r="AC7" s="4"/>
      <c r="AP7" s="41"/>
      <c r="AQ7" s="1"/>
    </row>
    <row r="8" spans="1:43" ht="30.75" customHeight="1" x14ac:dyDescent="0.25">
      <c r="A8" s="286" t="s">
        <v>4</v>
      </c>
      <c r="B8" s="287"/>
      <c r="C8" s="287"/>
      <c r="D8" s="287"/>
      <c r="E8" s="287"/>
      <c r="F8" s="288"/>
      <c r="G8" s="318"/>
      <c r="H8" s="318"/>
      <c r="I8" s="178"/>
      <c r="J8" s="178"/>
      <c r="K8" s="242"/>
      <c r="L8" s="242"/>
      <c r="M8" s="242"/>
      <c r="N8" s="242"/>
      <c r="O8" s="242"/>
      <c r="P8" s="242"/>
      <c r="Q8" s="248"/>
      <c r="R8" s="249"/>
      <c r="S8" s="249"/>
      <c r="T8" s="249"/>
      <c r="U8" s="249"/>
      <c r="V8" s="250"/>
      <c r="W8" s="248"/>
      <c r="X8" s="250"/>
      <c r="Y8" s="248"/>
      <c r="Z8" s="250"/>
      <c r="AB8" s="4"/>
      <c r="AC8" s="4"/>
      <c r="AP8" s="41"/>
      <c r="AQ8" s="1"/>
    </row>
    <row r="9" spans="1:43" ht="15" customHeight="1" x14ac:dyDescent="0.25">
      <c r="A9" s="289" t="s">
        <v>60</v>
      </c>
      <c r="B9" s="290"/>
      <c r="C9" s="290"/>
      <c r="D9" s="290"/>
      <c r="E9" s="290"/>
      <c r="F9" s="291"/>
      <c r="G9" s="259"/>
      <c r="H9" s="259"/>
      <c r="I9" s="178"/>
      <c r="J9" s="178"/>
      <c r="K9" s="243"/>
      <c r="L9" s="243"/>
      <c r="M9" s="243"/>
      <c r="N9" s="243"/>
      <c r="O9" s="243"/>
      <c r="P9" s="243"/>
      <c r="Q9" s="251"/>
      <c r="R9" s="252"/>
      <c r="S9" s="252"/>
      <c r="T9" s="252"/>
      <c r="U9" s="252"/>
      <c r="V9" s="253"/>
      <c r="W9" s="251"/>
      <c r="X9" s="253"/>
      <c r="Y9" s="251"/>
      <c r="Z9" s="253"/>
      <c r="AB9" s="4"/>
      <c r="AC9" s="4"/>
      <c r="AP9" s="41"/>
      <c r="AQ9" s="1"/>
    </row>
    <row r="10" spans="1:43" x14ac:dyDescent="0.25">
      <c r="A10" s="285" t="s">
        <v>100</v>
      </c>
      <c r="B10" s="285"/>
      <c r="C10" s="285"/>
      <c r="D10" s="285"/>
      <c r="E10" s="285"/>
      <c r="F10" s="285"/>
      <c r="G10" s="319">
        <f>IF(G1=1,0,AX73)</f>
        <v>0</v>
      </c>
      <c r="H10" s="319"/>
      <c r="I10" s="1"/>
      <c r="J10" s="1"/>
      <c r="K10" s="259"/>
      <c r="L10" s="259"/>
      <c r="M10" s="259"/>
      <c r="N10" s="259"/>
      <c r="O10" s="228"/>
      <c r="P10" s="228"/>
      <c r="Q10" s="254"/>
      <c r="R10" s="255"/>
      <c r="S10" s="255"/>
      <c r="T10" s="255"/>
      <c r="U10" s="255"/>
      <c r="V10" s="256"/>
      <c r="W10" s="257"/>
      <c r="X10" s="258"/>
      <c r="Y10" s="257"/>
      <c r="Z10" s="258"/>
      <c r="AB10" s="4"/>
      <c r="AC10" s="4"/>
      <c r="AP10" s="41"/>
      <c r="AQ10" s="1"/>
    </row>
    <row r="11" spans="1:43" x14ac:dyDescent="0.25">
      <c r="A11" s="58"/>
      <c r="B11" s="58"/>
      <c r="C11" s="58"/>
      <c r="D11" s="58"/>
      <c r="E11" s="58"/>
      <c r="F11" s="58"/>
      <c r="G11" s="65"/>
      <c r="I11" s="1"/>
      <c r="J11" s="1"/>
      <c r="K11" s="246" t="str">
        <f>IF(G9=SUM(K10:Z10),"","Ihre Aufteilung stimmt nicht mit der bewilligten Zuwendung überein. Bitte prüfen Sie Ihre Eingaben.")</f>
        <v/>
      </c>
      <c r="L11" s="246"/>
      <c r="M11" s="246"/>
      <c r="N11" s="246"/>
      <c r="O11" s="246"/>
      <c r="P11" s="246"/>
      <c r="Q11" s="246"/>
      <c r="R11" s="246"/>
      <c r="S11" s="246"/>
      <c r="T11" s="246"/>
      <c r="U11" s="246"/>
      <c r="V11" s="246"/>
      <c r="W11" s="246"/>
      <c r="X11" s="246"/>
      <c r="Y11" s="246"/>
      <c r="AB11" s="4"/>
      <c r="AC11" s="4"/>
      <c r="AP11" s="41"/>
      <c r="AQ11" s="1"/>
    </row>
    <row r="12" spans="1:43" x14ac:dyDescent="0.25">
      <c r="A12" s="58"/>
      <c r="B12" s="58"/>
      <c r="C12" s="58"/>
      <c r="D12" s="58"/>
      <c r="E12" s="58"/>
      <c r="F12" s="58"/>
      <c r="G12" s="65"/>
      <c r="I12" s="1"/>
      <c r="J12" s="1"/>
      <c r="K12" s="3"/>
      <c r="L12" s="3"/>
      <c r="M12" s="3"/>
      <c r="N12" s="3"/>
      <c r="O12" s="3"/>
      <c r="P12" s="3"/>
      <c r="Q12" s="3"/>
      <c r="R12" s="3"/>
      <c r="S12" s="3"/>
      <c r="T12" s="3"/>
      <c r="U12" s="3"/>
      <c r="V12" s="3"/>
      <c r="W12" s="3"/>
      <c r="AB12" s="4"/>
      <c r="AC12" s="4"/>
      <c r="AP12" s="41"/>
      <c r="AQ12" s="1"/>
    </row>
    <row r="13" spans="1:43" ht="15" customHeight="1" x14ac:dyDescent="0.25">
      <c r="A13" s="301" t="s">
        <v>101</v>
      </c>
      <c r="B13" s="302"/>
      <c r="C13" s="302"/>
      <c r="D13" s="302"/>
      <c r="E13" s="302"/>
      <c r="F13" s="302"/>
      <c r="G13" s="302"/>
      <c r="H13" s="303"/>
      <c r="I13" s="58"/>
      <c r="J13" s="3"/>
      <c r="N13" s="4"/>
      <c r="O13" s="4"/>
      <c r="AF13" s="41"/>
      <c r="AG13" s="41"/>
      <c r="AH13" s="1"/>
      <c r="AI13" s="1"/>
    </row>
    <row r="14" spans="1:43" ht="48.75" customHeight="1" x14ac:dyDescent="0.25">
      <c r="A14" s="283" t="s">
        <v>123</v>
      </c>
      <c r="B14" s="284"/>
      <c r="C14" s="284"/>
      <c r="D14" s="284"/>
      <c r="E14" s="284"/>
      <c r="F14" s="210"/>
      <c r="G14" s="295" t="s">
        <v>64</v>
      </c>
      <c r="H14" s="296"/>
      <c r="I14" s="105"/>
      <c r="J14" s="3"/>
      <c r="N14" s="4"/>
      <c r="O14" s="4"/>
      <c r="AF14" s="41"/>
      <c r="AG14" s="41"/>
      <c r="AH14" s="1"/>
      <c r="AI14" s="1"/>
    </row>
    <row r="15" spans="1:43" ht="15" customHeight="1" x14ac:dyDescent="0.25">
      <c r="A15" s="281" t="s">
        <v>63</v>
      </c>
      <c r="B15" s="282"/>
      <c r="C15" s="282"/>
      <c r="D15" s="282"/>
      <c r="E15" s="282"/>
      <c r="F15" s="209"/>
      <c r="G15" s="299" t="s">
        <v>64</v>
      </c>
      <c r="H15" s="300"/>
      <c r="I15" s="65"/>
      <c r="J15" s="3"/>
      <c r="N15" s="4"/>
      <c r="O15" s="4"/>
      <c r="AF15" s="41"/>
      <c r="AG15" s="41"/>
      <c r="AH15" s="1"/>
      <c r="AI15" s="1"/>
    </row>
    <row r="16" spans="1:43" ht="78" customHeight="1" x14ac:dyDescent="0.25">
      <c r="A16" s="279" t="s">
        <v>112</v>
      </c>
      <c r="B16" s="280"/>
      <c r="C16" s="280"/>
      <c r="D16" s="280"/>
      <c r="E16" s="280"/>
      <c r="F16" s="208"/>
      <c r="G16" s="297" t="s">
        <v>64</v>
      </c>
      <c r="H16" s="298"/>
      <c r="I16" s="105"/>
      <c r="J16" s="3"/>
      <c r="N16" s="4"/>
      <c r="O16" s="4"/>
      <c r="AF16" s="41"/>
      <c r="AG16" s="41"/>
      <c r="AH16" s="1"/>
      <c r="AI16" s="1"/>
    </row>
    <row r="17" spans="1:52" x14ac:dyDescent="0.25">
      <c r="A17" s="58"/>
      <c r="B17" s="58"/>
      <c r="C17" s="58"/>
      <c r="D17" s="58"/>
      <c r="E17" s="65"/>
      <c r="F17" s="65"/>
      <c r="I17" s="1"/>
      <c r="J17" s="1"/>
      <c r="K17" s="3"/>
      <c r="L17" s="3"/>
      <c r="M17" s="3"/>
      <c r="N17" s="3"/>
      <c r="O17" s="3"/>
      <c r="P17" s="3"/>
      <c r="Q17" s="3"/>
      <c r="R17" s="3"/>
      <c r="S17" s="3"/>
      <c r="T17" s="3"/>
      <c r="U17" s="3"/>
      <c r="V17" s="3"/>
      <c r="W17" s="3"/>
      <c r="AB17" s="4"/>
      <c r="AC17" s="4"/>
      <c r="AP17" s="41"/>
      <c r="AQ17" s="1"/>
    </row>
    <row r="18" spans="1:52" ht="15.75" customHeight="1" x14ac:dyDescent="0.25">
      <c r="A18" s="23"/>
      <c r="B18" s="23"/>
      <c r="C18" s="24"/>
      <c r="D18" s="24"/>
      <c r="I18" s="1"/>
      <c r="J18" s="1"/>
      <c r="K18" s="3"/>
      <c r="L18" s="3"/>
      <c r="M18" s="3"/>
      <c r="N18" s="3"/>
      <c r="O18" s="3"/>
      <c r="P18" s="3"/>
      <c r="Q18" s="3"/>
      <c r="R18" s="3"/>
      <c r="S18" s="3"/>
      <c r="T18" s="3"/>
      <c r="U18" s="3"/>
      <c r="V18" s="3"/>
      <c r="W18" s="3"/>
      <c r="AB18" s="4"/>
      <c r="AC18" s="4"/>
      <c r="AP18" s="41"/>
      <c r="AQ18" s="1"/>
    </row>
    <row r="19" spans="1:52" ht="21" customHeight="1" x14ac:dyDescent="0.35">
      <c r="A19" s="59" t="s">
        <v>5</v>
      </c>
      <c r="B19" s="1"/>
      <c r="D19" s="5"/>
      <c r="E19" s="6"/>
      <c r="F19" s="6"/>
      <c r="I19" s="5"/>
      <c r="J19" s="1"/>
      <c r="K19" s="3"/>
      <c r="L19" s="3"/>
      <c r="M19" s="3"/>
      <c r="N19" s="3"/>
      <c r="O19" s="3"/>
      <c r="P19" s="3"/>
      <c r="Q19" s="3"/>
      <c r="R19" s="3"/>
      <c r="S19" s="3"/>
      <c r="T19" s="3"/>
      <c r="U19" s="3"/>
      <c r="V19" s="3"/>
      <c r="W19" s="3"/>
      <c r="AB19" s="4"/>
      <c r="AC19" s="4"/>
      <c r="AP19" s="41"/>
      <c r="AQ19" s="1"/>
    </row>
    <row r="20" spans="1:52" ht="21" customHeight="1" x14ac:dyDescent="0.35">
      <c r="A20" s="1"/>
      <c r="B20" s="1"/>
      <c r="D20" s="5"/>
      <c r="E20" s="6"/>
      <c r="F20" s="6"/>
      <c r="G20" s="6"/>
      <c r="H20" s="6"/>
      <c r="I20" s="5"/>
      <c r="J20" s="1"/>
      <c r="K20" s="3"/>
      <c r="L20" s="3"/>
      <c r="M20" s="3"/>
      <c r="N20" s="3"/>
      <c r="O20" s="3"/>
      <c r="P20" s="3"/>
      <c r="Q20" s="3"/>
      <c r="R20" s="3"/>
      <c r="S20" s="3"/>
      <c r="T20" s="3"/>
      <c r="U20" s="3"/>
      <c r="V20" s="3"/>
      <c r="W20" s="3"/>
      <c r="AB20" s="4"/>
      <c r="AC20" s="4"/>
      <c r="AP20" s="41"/>
      <c r="AQ20" s="1"/>
    </row>
    <row r="21" spans="1:52" ht="15" customHeight="1" x14ac:dyDescent="0.25">
      <c r="A21" s="261" t="s">
        <v>97</v>
      </c>
      <c r="B21" s="262"/>
      <c r="C21" s="262"/>
      <c r="D21" s="262"/>
      <c r="E21" s="262"/>
      <c r="F21" s="262"/>
      <c r="G21" s="262"/>
      <c r="H21" s="262"/>
      <c r="I21" s="262"/>
      <c r="J21" s="262"/>
      <c r="K21" s="263"/>
      <c r="L21" s="3"/>
      <c r="M21" s="3"/>
      <c r="N21" s="3"/>
      <c r="O21" s="3"/>
      <c r="P21" s="3"/>
      <c r="Q21" s="3"/>
      <c r="R21" s="3"/>
      <c r="S21" s="3"/>
      <c r="T21" s="3"/>
      <c r="U21" s="3"/>
      <c r="V21" s="3"/>
      <c r="W21" s="3"/>
      <c r="AB21" s="4"/>
      <c r="AC21" s="4"/>
      <c r="AP21" s="41"/>
      <c r="AQ21" s="1"/>
    </row>
    <row r="22" spans="1:52" ht="21.75" thickBot="1" x14ac:dyDescent="0.4">
      <c r="A22" s="1"/>
      <c r="B22" s="1"/>
      <c r="D22" s="5"/>
      <c r="E22" s="6"/>
      <c r="F22" s="6"/>
      <c r="G22" s="6"/>
      <c r="H22" s="6"/>
      <c r="I22" s="5"/>
      <c r="J22" s="1"/>
      <c r="K22" s="3"/>
      <c r="L22" s="3"/>
      <c r="M22" s="3"/>
      <c r="N22" s="3"/>
      <c r="O22" s="3"/>
      <c r="P22" s="3"/>
      <c r="Q22" s="3"/>
      <c r="R22" s="3"/>
      <c r="S22" s="3"/>
      <c r="T22" s="3"/>
      <c r="U22" s="3"/>
      <c r="V22" s="3"/>
      <c r="W22" s="3"/>
      <c r="AB22" s="4"/>
      <c r="AC22" s="4"/>
      <c r="AQ22" s="1"/>
    </row>
    <row r="23" spans="1:52" ht="15" customHeight="1" x14ac:dyDescent="0.25">
      <c r="A23" s="196"/>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306"/>
      <c r="AL23" s="307"/>
      <c r="AM23" s="307"/>
      <c r="AN23" s="307"/>
      <c r="AO23" s="307"/>
      <c r="AP23" s="307"/>
      <c r="AQ23" s="307"/>
      <c r="AR23" s="307"/>
      <c r="AS23" s="308"/>
      <c r="AT23" s="357"/>
      <c r="AU23" s="179"/>
      <c r="AV23" s="173"/>
      <c r="AW23" s="173"/>
      <c r="AX23" s="173"/>
      <c r="AY23" s="198"/>
      <c r="AZ23" s="42"/>
    </row>
    <row r="24" spans="1:52" ht="15" customHeight="1" x14ac:dyDescent="0.25">
      <c r="A24" s="268" t="s">
        <v>6</v>
      </c>
      <c r="B24" s="247" t="s">
        <v>13</v>
      </c>
      <c r="C24" s="247" t="s">
        <v>7</v>
      </c>
      <c r="D24" s="247" t="s">
        <v>96</v>
      </c>
      <c r="E24" s="247" t="s">
        <v>8</v>
      </c>
      <c r="F24" s="244" t="s">
        <v>40</v>
      </c>
      <c r="G24" s="247" t="s">
        <v>34</v>
      </c>
      <c r="H24" s="267" t="s">
        <v>27</v>
      </c>
      <c r="I24" s="267" t="s">
        <v>15</v>
      </c>
      <c r="J24" s="270" t="s">
        <v>77</v>
      </c>
      <c r="K24" s="270" t="s">
        <v>76</v>
      </c>
      <c r="L24" s="247" t="s">
        <v>9</v>
      </c>
      <c r="M24" s="244" t="s">
        <v>104</v>
      </c>
      <c r="N24" s="247" t="s">
        <v>41</v>
      </c>
      <c r="O24" s="247" t="s">
        <v>10</v>
      </c>
      <c r="P24" s="316" t="s">
        <v>11</v>
      </c>
      <c r="Q24" s="310" t="s">
        <v>137</v>
      </c>
      <c r="R24" s="311"/>
      <c r="S24" s="312"/>
      <c r="T24" s="206"/>
      <c r="U24" s="247" t="s">
        <v>12</v>
      </c>
      <c r="V24" s="244" t="s">
        <v>53</v>
      </c>
      <c r="W24" s="239" t="s">
        <v>116</v>
      </c>
      <c r="X24" s="240"/>
      <c r="Y24" s="240"/>
      <c r="Z24" s="240"/>
      <c r="AA24" s="240"/>
      <c r="AB24" s="240"/>
      <c r="AC24" s="240"/>
      <c r="AD24" s="240"/>
      <c r="AE24" s="240"/>
      <c r="AF24" s="240"/>
      <c r="AG24" s="240"/>
      <c r="AH24" s="240"/>
      <c r="AI24" s="241"/>
      <c r="AJ24" s="233" t="s">
        <v>62</v>
      </c>
      <c r="AK24" s="235" t="s">
        <v>136</v>
      </c>
      <c r="AL24" s="236"/>
      <c r="AM24" s="236"/>
      <c r="AN24" s="236"/>
      <c r="AO24" s="236"/>
      <c r="AP24" s="237"/>
      <c r="AQ24" s="231" t="s">
        <v>25</v>
      </c>
      <c r="AR24" s="229" t="s">
        <v>26</v>
      </c>
      <c r="AS24" s="309" t="s">
        <v>50</v>
      </c>
      <c r="AT24" s="358"/>
      <c r="AU24" s="304" t="s">
        <v>58</v>
      </c>
      <c r="AV24" s="272" t="s">
        <v>54</v>
      </c>
      <c r="AW24" s="272" t="s">
        <v>55</v>
      </c>
      <c r="AX24" s="274" t="s">
        <v>56</v>
      </c>
      <c r="AY24" s="199" t="s">
        <v>57</v>
      </c>
    </row>
    <row r="25" spans="1:52" ht="105" x14ac:dyDescent="0.25">
      <c r="A25" s="268"/>
      <c r="B25" s="247"/>
      <c r="C25" s="247"/>
      <c r="D25" s="247"/>
      <c r="E25" s="247"/>
      <c r="F25" s="245"/>
      <c r="G25" s="247"/>
      <c r="H25" s="267"/>
      <c r="I25" s="267"/>
      <c r="J25" s="271"/>
      <c r="K25" s="271"/>
      <c r="L25" s="247"/>
      <c r="M25" s="245"/>
      <c r="N25" s="247"/>
      <c r="O25" s="247"/>
      <c r="P25" s="316"/>
      <c r="Q25" s="313"/>
      <c r="R25" s="314"/>
      <c r="S25" s="315"/>
      <c r="T25" s="207"/>
      <c r="U25" s="247"/>
      <c r="V25" s="245"/>
      <c r="W25" s="71" t="s">
        <v>51</v>
      </c>
      <c r="X25" s="171" t="s">
        <v>103</v>
      </c>
      <c r="Y25" s="71" t="s">
        <v>28</v>
      </c>
      <c r="Z25" s="171" t="s">
        <v>103</v>
      </c>
      <c r="AA25" s="71" t="s">
        <v>29</v>
      </c>
      <c r="AB25" s="171" t="s">
        <v>103</v>
      </c>
      <c r="AC25" s="71" t="s">
        <v>30</v>
      </c>
      <c r="AD25" s="171" t="s">
        <v>103</v>
      </c>
      <c r="AE25" s="71" t="s">
        <v>31</v>
      </c>
      <c r="AF25" s="171" t="s">
        <v>103</v>
      </c>
      <c r="AG25" s="72" t="s">
        <v>52</v>
      </c>
      <c r="AH25" s="171" t="s">
        <v>103</v>
      </c>
      <c r="AI25" s="70" t="s">
        <v>105</v>
      </c>
      <c r="AJ25" s="234"/>
      <c r="AK25" s="211" t="s">
        <v>51</v>
      </c>
      <c r="AL25" s="215" t="s">
        <v>28</v>
      </c>
      <c r="AM25" s="215" t="s">
        <v>29</v>
      </c>
      <c r="AN25" s="215" t="s">
        <v>102</v>
      </c>
      <c r="AO25" s="215" t="s">
        <v>31</v>
      </c>
      <c r="AP25" s="216" t="s">
        <v>52</v>
      </c>
      <c r="AQ25" s="232"/>
      <c r="AR25" s="230"/>
      <c r="AS25" s="309"/>
      <c r="AT25" s="359" t="s">
        <v>117</v>
      </c>
      <c r="AU25" s="305"/>
      <c r="AV25" s="273"/>
      <c r="AW25" s="273"/>
      <c r="AX25" s="275"/>
      <c r="AY25" s="200">
        <f>'allg. Daten (nur für LVwA)'!D16</f>
        <v>0</v>
      </c>
    </row>
    <row r="26" spans="1:52" x14ac:dyDescent="0.25">
      <c r="A26" s="363"/>
      <c r="B26" s="364"/>
      <c r="C26" s="364"/>
      <c r="D26" s="364"/>
      <c r="E26" s="364"/>
      <c r="F26" s="364"/>
      <c r="G26" s="364"/>
      <c r="H26" s="365"/>
      <c r="I26" s="365"/>
      <c r="J26" s="365"/>
      <c r="K26" s="365"/>
      <c r="L26" s="364"/>
      <c r="M26" s="364"/>
      <c r="N26" s="364"/>
      <c r="O26" s="364"/>
      <c r="P26" s="366"/>
      <c r="Q26" s="367"/>
      <c r="R26" s="368"/>
      <c r="S26" s="369"/>
      <c r="T26" s="366"/>
      <c r="U26" s="364"/>
      <c r="V26" s="364"/>
      <c r="W26" s="370"/>
      <c r="X26" s="371"/>
      <c r="Y26" s="370"/>
      <c r="Z26" s="371"/>
      <c r="AA26" s="370"/>
      <c r="AB26" s="371"/>
      <c r="AC26" s="370"/>
      <c r="AD26" s="371"/>
      <c r="AE26" s="370"/>
      <c r="AF26" s="371"/>
      <c r="AG26" s="372"/>
      <c r="AH26" s="371"/>
      <c r="AI26" s="373"/>
      <c r="AJ26" s="374"/>
      <c r="AK26" s="211"/>
      <c r="AL26" s="360"/>
      <c r="AM26" s="360"/>
      <c r="AN26" s="360"/>
      <c r="AO26" s="360"/>
      <c r="AP26" s="361"/>
      <c r="AQ26" s="222"/>
      <c r="AR26" s="221"/>
      <c r="AS26" s="218"/>
      <c r="AT26" s="359"/>
      <c r="AU26" s="217"/>
      <c r="AV26" s="217"/>
      <c r="AW26" s="219"/>
      <c r="AX26" s="220"/>
      <c r="AY26" s="200"/>
    </row>
    <row r="27" spans="1:52" x14ac:dyDescent="0.25">
      <c r="A27" s="201">
        <v>1</v>
      </c>
      <c r="B27" s="25"/>
      <c r="C27" s="11"/>
      <c r="D27" s="12"/>
      <c r="E27" s="11"/>
      <c r="F27" s="145"/>
      <c r="G27" s="11"/>
      <c r="H27" s="13"/>
      <c r="I27" s="19"/>
      <c r="J27" s="149"/>
      <c r="K27" s="19"/>
      <c r="L27" s="21">
        <f>I27+K27</f>
        <v>0</v>
      </c>
      <c r="M27" s="150"/>
      <c r="N27" s="13"/>
      <c r="O27" s="19"/>
      <c r="P27" s="20"/>
      <c r="Q27" s="20">
        <f>ROUND(L27-O27,2)</f>
        <v>0</v>
      </c>
      <c r="R27" s="20">
        <f>IF(ROUND(Q27,2)&gt;=ROUND(M27,2),0,ROUND(M27,2))</f>
        <v>0</v>
      </c>
      <c r="S27" s="20">
        <f>IF(R27-P27&lt;=0,0,M27)</f>
        <v>0</v>
      </c>
      <c r="T27" s="20"/>
      <c r="U27" s="21">
        <f>O27-P27</f>
        <v>0</v>
      </c>
      <c r="V27" s="68"/>
      <c r="W27" s="68"/>
      <c r="X27" s="176"/>
      <c r="Y27" s="68"/>
      <c r="Z27" s="176"/>
      <c r="AA27" s="68"/>
      <c r="AB27" s="176"/>
      <c r="AC27" s="68"/>
      <c r="AD27" s="176"/>
      <c r="AE27" s="68"/>
      <c r="AF27" s="176"/>
      <c r="AG27" s="69"/>
      <c r="AH27" s="176"/>
      <c r="AI27" s="67">
        <f>ROUND(V27-W27-Y27-AA27-AC27-AE27-AG27,4)</f>
        <v>0</v>
      </c>
      <c r="AJ27" s="73"/>
      <c r="AK27" s="44"/>
      <c r="AL27" s="64"/>
      <c r="AM27" s="64"/>
      <c r="AN27" s="64"/>
      <c r="AO27" s="64"/>
      <c r="AP27" s="64"/>
      <c r="AQ27" s="44"/>
      <c r="AR27" s="66"/>
      <c r="AS27" s="100"/>
      <c r="AT27" s="174" t="e">
        <f>V27/U27</f>
        <v>#DIV/0!</v>
      </c>
      <c r="AU27" s="151">
        <v>0.9</v>
      </c>
      <c r="AV27" s="56" t="str">
        <f>IF(AR27&gt;0,ROUND(AR27*AU27,2),"")</f>
        <v/>
      </c>
      <c r="AW27" s="212" t="str">
        <f>AV27</f>
        <v/>
      </c>
      <c r="AX27" s="101" t="e">
        <f>IF((AND(AV27&gt;0,($AY$25-AW27)&gt;0)),AV27,"")</f>
        <v>#VALUE!</v>
      </c>
      <c r="AY27" s="202" t="e">
        <f>IF(AY25&gt;=0,(IF(AY25-AX27&gt;0,AY25-AX27,0)))</f>
        <v>#VALUE!</v>
      </c>
    </row>
    <row r="28" spans="1:52" x14ac:dyDescent="0.25">
      <c r="A28" s="203">
        <v>2</v>
      </c>
      <c r="B28" s="26"/>
      <c r="C28" s="11"/>
      <c r="D28" s="12"/>
      <c r="E28" s="11"/>
      <c r="F28" s="145"/>
      <c r="G28" s="11"/>
      <c r="H28" s="13"/>
      <c r="I28" s="19"/>
      <c r="J28" s="149"/>
      <c r="K28" s="19"/>
      <c r="L28" s="21">
        <f t="shared" ref="L28:L71" si="0">I28+K28</f>
        <v>0</v>
      </c>
      <c r="M28" s="150"/>
      <c r="N28" s="13"/>
      <c r="O28" s="19"/>
      <c r="P28" s="20"/>
      <c r="Q28" s="20">
        <f t="shared" ref="Q28:Q32" si="1">ROUND(L28-O28,2)</f>
        <v>0</v>
      </c>
      <c r="R28" s="20">
        <f t="shared" ref="R28:R32" si="2">IF(ROUND(Q28,2)&gt;=ROUND(M28,2),0,ROUND(M28,2))</f>
        <v>0</v>
      </c>
      <c r="S28" s="20">
        <f t="shared" ref="S28:S32" si="3">IF(R28-P28&lt;=0,0,M28)</f>
        <v>0</v>
      </c>
      <c r="T28" s="20"/>
      <c r="U28" s="21">
        <f t="shared" ref="U28:U71" si="4">O28-P28</f>
        <v>0</v>
      </c>
      <c r="V28" s="68"/>
      <c r="W28" s="68"/>
      <c r="X28" s="176"/>
      <c r="Y28" s="68"/>
      <c r="Z28" s="176"/>
      <c r="AA28" s="68"/>
      <c r="AB28" s="176"/>
      <c r="AC28" s="68"/>
      <c r="AD28" s="176"/>
      <c r="AE28" s="68"/>
      <c r="AF28" s="176"/>
      <c r="AG28" s="69"/>
      <c r="AH28" s="176"/>
      <c r="AI28" s="67">
        <f t="shared" ref="AI28:AI71" si="5">ROUND(V28-W28-Y28-AA28-AC28-AE28-AG28,4)</f>
        <v>0</v>
      </c>
      <c r="AJ28" s="43"/>
      <c r="AK28" s="44"/>
      <c r="AL28" s="64"/>
      <c r="AM28" s="64"/>
      <c r="AN28" s="64"/>
      <c r="AO28" s="64"/>
      <c r="AP28" s="64"/>
      <c r="AQ28" s="44"/>
      <c r="AR28" s="66"/>
      <c r="AS28" s="100"/>
      <c r="AT28" s="174" t="e">
        <f t="shared" ref="AT28:AT71" si="6">V28/U28</f>
        <v>#DIV/0!</v>
      </c>
      <c r="AU28" s="151">
        <v>0.9</v>
      </c>
      <c r="AV28" s="56" t="str">
        <f>IF(AR28&gt;0,ROUND(AR28*AU28,2),"")</f>
        <v/>
      </c>
      <c r="AW28" s="212" t="str">
        <f>IF(ISERROR(AW27+AV28),"",AW27+AV28)</f>
        <v/>
      </c>
      <c r="AX28" s="101" t="str">
        <f>IF(ISERROR(IF((AND(AV28&gt;0,($AY$25-AW28)&gt;0)),AV28,AY27)),"",IF(AND(AV28&gt;0,($AY$25-AW28)&gt;0),AV28,AY27))</f>
        <v/>
      </c>
      <c r="AY28" s="202" t="e">
        <f t="shared" ref="AY28:AY71" si="7">IF(AY27&gt;=0,(IF(AY27-AX28&gt;0,AY27-AX28,0)))</f>
        <v>#VALUE!</v>
      </c>
    </row>
    <row r="29" spans="1:52" x14ac:dyDescent="0.25">
      <c r="A29" s="201">
        <v>3</v>
      </c>
      <c r="B29" s="26"/>
      <c r="C29" s="11"/>
      <c r="D29" s="12"/>
      <c r="E29" s="11"/>
      <c r="F29" s="145"/>
      <c r="G29" s="11"/>
      <c r="H29" s="13"/>
      <c r="I29" s="19"/>
      <c r="J29" s="149"/>
      <c r="K29" s="19"/>
      <c r="L29" s="21">
        <f t="shared" si="0"/>
        <v>0</v>
      </c>
      <c r="M29" s="150"/>
      <c r="N29" s="13"/>
      <c r="O29" s="19"/>
      <c r="P29" s="20"/>
      <c r="Q29" s="20">
        <f t="shared" si="1"/>
        <v>0</v>
      </c>
      <c r="R29" s="20">
        <f t="shared" si="2"/>
        <v>0</v>
      </c>
      <c r="S29" s="20">
        <f t="shared" si="3"/>
        <v>0</v>
      </c>
      <c r="T29" s="20"/>
      <c r="U29" s="21">
        <f t="shared" si="4"/>
        <v>0</v>
      </c>
      <c r="V29" s="68"/>
      <c r="W29" s="68"/>
      <c r="X29" s="176"/>
      <c r="Y29" s="68"/>
      <c r="Z29" s="176"/>
      <c r="AA29" s="68"/>
      <c r="AB29" s="176"/>
      <c r="AC29" s="68"/>
      <c r="AD29" s="176"/>
      <c r="AE29" s="68"/>
      <c r="AF29" s="176"/>
      <c r="AG29" s="69"/>
      <c r="AH29" s="176"/>
      <c r="AI29" s="67">
        <f t="shared" si="5"/>
        <v>0</v>
      </c>
      <c r="AJ29" s="43"/>
      <c r="AK29" s="44"/>
      <c r="AL29" s="64"/>
      <c r="AM29" s="64"/>
      <c r="AN29" s="64"/>
      <c r="AO29" s="64"/>
      <c r="AP29" s="64"/>
      <c r="AQ29" s="44"/>
      <c r="AR29" s="66"/>
      <c r="AS29" s="100"/>
      <c r="AT29" s="174" t="e">
        <f t="shared" si="6"/>
        <v>#DIV/0!</v>
      </c>
      <c r="AU29" s="151">
        <v>0.9</v>
      </c>
      <c r="AV29" s="56" t="str">
        <f t="shared" ref="AV29:AV71" si="8">IF(AR29&gt;0,ROUND(AR29*AU29,2),"")</f>
        <v/>
      </c>
      <c r="AW29" s="212" t="str">
        <f>IF(ISERROR(AW28+AV29),"",AW28+AV29)</f>
        <v/>
      </c>
      <c r="AX29" s="101" t="str">
        <f t="shared" ref="AX29:AX71" si="9">IF(ISERROR(IF((AND(AV29&gt;0,($AY$25-AW29)&gt;0)),AV29,AY28)),"",IF(AND(AV29&gt;0,($AY$25-AW29)&gt;0),AV29,AY28))</f>
        <v/>
      </c>
      <c r="AY29" s="202" t="e">
        <f t="shared" si="7"/>
        <v>#VALUE!</v>
      </c>
    </row>
    <row r="30" spans="1:52" x14ac:dyDescent="0.25">
      <c r="A30" s="203">
        <v>4</v>
      </c>
      <c r="B30" s="26"/>
      <c r="C30" s="11"/>
      <c r="D30" s="12"/>
      <c r="E30" s="11"/>
      <c r="F30" s="145"/>
      <c r="G30" s="11"/>
      <c r="H30" s="13"/>
      <c r="I30" s="19"/>
      <c r="J30" s="149"/>
      <c r="K30" s="19"/>
      <c r="L30" s="21">
        <f t="shared" si="0"/>
        <v>0</v>
      </c>
      <c r="M30" s="150"/>
      <c r="N30" s="13"/>
      <c r="O30" s="19"/>
      <c r="P30" s="20"/>
      <c r="Q30" s="20">
        <f t="shared" si="1"/>
        <v>0</v>
      </c>
      <c r="R30" s="20">
        <f>IF(ROUND(Q30,2)&gt;=ROUND(M30,2),0,ROUND(M30,2))</f>
        <v>0</v>
      </c>
      <c r="S30" s="20">
        <f t="shared" si="3"/>
        <v>0</v>
      </c>
      <c r="T30" s="20"/>
      <c r="U30" s="21">
        <f t="shared" si="4"/>
        <v>0</v>
      </c>
      <c r="V30" s="68"/>
      <c r="W30" s="68"/>
      <c r="X30" s="176"/>
      <c r="Y30" s="68"/>
      <c r="Z30" s="176"/>
      <c r="AA30" s="68"/>
      <c r="AB30" s="176"/>
      <c r="AC30" s="68"/>
      <c r="AD30" s="176"/>
      <c r="AE30" s="68"/>
      <c r="AF30" s="176"/>
      <c r="AG30" s="69"/>
      <c r="AH30" s="176"/>
      <c r="AI30" s="67">
        <f t="shared" si="5"/>
        <v>0</v>
      </c>
      <c r="AJ30" s="43"/>
      <c r="AK30" s="44"/>
      <c r="AL30" s="64"/>
      <c r="AM30" s="64"/>
      <c r="AN30" s="64"/>
      <c r="AO30" s="64"/>
      <c r="AP30" s="64"/>
      <c r="AQ30" s="44"/>
      <c r="AR30" s="66"/>
      <c r="AS30" s="100"/>
      <c r="AT30" s="174" t="e">
        <f t="shared" si="6"/>
        <v>#DIV/0!</v>
      </c>
      <c r="AU30" s="151">
        <v>0.9</v>
      </c>
      <c r="AV30" s="56" t="str">
        <f t="shared" si="8"/>
        <v/>
      </c>
      <c r="AW30" s="212" t="str">
        <f t="shared" ref="AW30:AW71" si="10">IF(ISERROR(AW29+AV30),"",AW29+AV30)</f>
        <v/>
      </c>
      <c r="AX30" s="101" t="str">
        <f t="shared" si="9"/>
        <v/>
      </c>
      <c r="AY30" s="202" t="e">
        <f t="shared" si="7"/>
        <v>#VALUE!</v>
      </c>
    </row>
    <row r="31" spans="1:52" x14ac:dyDescent="0.25">
      <c r="A31" s="201">
        <v>5</v>
      </c>
      <c r="B31" s="26"/>
      <c r="C31" s="11"/>
      <c r="D31" s="12"/>
      <c r="E31" s="11"/>
      <c r="F31" s="145"/>
      <c r="G31" s="11"/>
      <c r="H31" s="13"/>
      <c r="I31" s="19"/>
      <c r="J31" s="149"/>
      <c r="K31" s="19"/>
      <c r="L31" s="21">
        <f t="shared" si="0"/>
        <v>0</v>
      </c>
      <c r="M31" s="150"/>
      <c r="N31" s="13"/>
      <c r="O31" s="19"/>
      <c r="P31" s="20"/>
      <c r="Q31" s="20">
        <f t="shared" si="1"/>
        <v>0</v>
      </c>
      <c r="R31" s="20">
        <f t="shared" si="2"/>
        <v>0</v>
      </c>
      <c r="S31" s="20">
        <f t="shared" si="3"/>
        <v>0</v>
      </c>
      <c r="T31" s="20"/>
      <c r="U31" s="21">
        <f t="shared" si="4"/>
        <v>0</v>
      </c>
      <c r="V31" s="68"/>
      <c r="W31" s="68"/>
      <c r="X31" s="176"/>
      <c r="Y31" s="68"/>
      <c r="Z31" s="176"/>
      <c r="AA31" s="68"/>
      <c r="AB31" s="176"/>
      <c r="AC31" s="68"/>
      <c r="AD31" s="176"/>
      <c r="AE31" s="68"/>
      <c r="AF31" s="176"/>
      <c r="AG31" s="69"/>
      <c r="AH31" s="176"/>
      <c r="AI31" s="67">
        <f t="shared" si="5"/>
        <v>0</v>
      </c>
      <c r="AJ31" s="43"/>
      <c r="AK31" s="44"/>
      <c r="AL31" s="64"/>
      <c r="AM31" s="64"/>
      <c r="AN31" s="64"/>
      <c r="AO31" s="64"/>
      <c r="AP31" s="64"/>
      <c r="AQ31" s="44"/>
      <c r="AR31" s="66"/>
      <c r="AS31" s="100"/>
      <c r="AT31" s="174" t="e">
        <f t="shared" si="6"/>
        <v>#DIV/0!</v>
      </c>
      <c r="AU31" s="151">
        <v>0.9</v>
      </c>
      <c r="AV31" s="56" t="str">
        <f t="shared" si="8"/>
        <v/>
      </c>
      <c r="AW31" s="212" t="str">
        <f t="shared" si="10"/>
        <v/>
      </c>
      <c r="AX31" s="101" t="str">
        <f t="shared" si="9"/>
        <v/>
      </c>
      <c r="AY31" s="202" t="e">
        <f t="shared" si="7"/>
        <v>#VALUE!</v>
      </c>
    </row>
    <row r="32" spans="1:52" x14ac:dyDescent="0.25">
      <c r="A32" s="203">
        <v>6</v>
      </c>
      <c r="B32" s="26"/>
      <c r="C32" s="11"/>
      <c r="D32" s="12"/>
      <c r="E32" s="11"/>
      <c r="F32" s="145"/>
      <c r="G32" s="11"/>
      <c r="H32" s="13"/>
      <c r="I32" s="19"/>
      <c r="J32" s="149"/>
      <c r="K32" s="19"/>
      <c r="L32" s="21">
        <f t="shared" si="0"/>
        <v>0</v>
      </c>
      <c r="M32" s="150"/>
      <c r="N32" s="13"/>
      <c r="O32" s="19"/>
      <c r="P32" s="20"/>
      <c r="Q32" s="20">
        <f t="shared" si="1"/>
        <v>0</v>
      </c>
      <c r="R32" s="20">
        <f t="shared" si="2"/>
        <v>0</v>
      </c>
      <c r="S32" s="20">
        <f t="shared" si="3"/>
        <v>0</v>
      </c>
      <c r="T32" s="20"/>
      <c r="U32" s="21">
        <f t="shared" si="4"/>
        <v>0</v>
      </c>
      <c r="V32" s="68"/>
      <c r="W32" s="68"/>
      <c r="X32" s="176"/>
      <c r="Y32" s="68"/>
      <c r="Z32" s="176"/>
      <c r="AA32" s="68"/>
      <c r="AB32" s="176"/>
      <c r="AC32" s="68"/>
      <c r="AD32" s="176"/>
      <c r="AE32" s="68"/>
      <c r="AF32" s="176"/>
      <c r="AG32" s="69"/>
      <c r="AH32" s="176"/>
      <c r="AI32" s="67">
        <f t="shared" si="5"/>
        <v>0</v>
      </c>
      <c r="AJ32" s="43"/>
      <c r="AK32" s="44"/>
      <c r="AL32" s="64"/>
      <c r="AM32" s="64"/>
      <c r="AN32" s="64"/>
      <c r="AO32" s="64"/>
      <c r="AP32" s="64"/>
      <c r="AQ32" s="44"/>
      <c r="AR32" s="66"/>
      <c r="AS32" s="100"/>
      <c r="AT32" s="174" t="e">
        <f t="shared" si="6"/>
        <v>#DIV/0!</v>
      </c>
      <c r="AU32" s="151">
        <v>0.9</v>
      </c>
      <c r="AV32" s="56" t="str">
        <f t="shared" si="8"/>
        <v/>
      </c>
      <c r="AW32" s="212" t="str">
        <f t="shared" si="10"/>
        <v/>
      </c>
      <c r="AX32" s="101" t="str">
        <f t="shared" si="9"/>
        <v/>
      </c>
      <c r="AY32" s="202" t="e">
        <f t="shared" si="7"/>
        <v>#VALUE!</v>
      </c>
    </row>
    <row r="33" spans="1:51" x14ac:dyDescent="0.25">
      <c r="A33" s="201">
        <v>7</v>
      </c>
      <c r="B33" s="26"/>
      <c r="C33" s="11"/>
      <c r="D33" s="12"/>
      <c r="E33" s="11"/>
      <c r="F33" s="145"/>
      <c r="G33" s="11"/>
      <c r="H33" s="13"/>
      <c r="I33" s="19"/>
      <c r="J33" s="149"/>
      <c r="K33" s="19"/>
      <c r="L33" s="21">
        <f t="shared" si="0"/>
        <v>0</v>
      </c>
      <c r="M33" s="150"/>
      <c r="N33" s="19"/>
      <c r="O33" s="19"/>
      <c r="P33" s="20"/>
      <c r="Q33" s="20">
        <f>ROUND(L33-O33,2)</f>
        <v>0</v>
      </c>
      <c r="R33" s="20">
        <f>IF(ROUND(Q33,2)&gt;=ROUND(M33,2),0,ROUND(M33,2))</f>
        <v>0</v>
      </c>
      <c r="S33" s="20">
        <f>IF(R33-P33&lt;=0,0,M33)</f>
        <v>0</v>
      </c>
      <c r="T33" s="20"/>
      <c r="U33" s="21">
        <f>O33-P33</f>
        <v>0</v>
      </c>
      <c r="V33" s="68"/>
      <c r="W33" s="68"/>
      <c r="X33" s="176"/>
      <c r="Y33" s="68"/>
      <c r="Z33" s="176"/>
      <c r="AA33" s="68"/>
      <c r="AB33" s="176"/>
      <c r="AC33" s="68"/>
      <c r="AD33" s="176"/>
      <c r="AE33" s="68"/>
      <c r="AF33" s="176"/>
      <c r="AG33" s="69"/>
      <c r="AH33" s="176"/>
      <c r="AI33" s="67">
        <f t="shared" si="5"/>
        <v>0</v>
      </c>
      <c r="AJ33" s="43"/>
      <c r="AK33" s="44"/>
      <c r="AL33" s="64"/>
      <c r="AM33" s="64"/>
      <c r="AN33" s="64"/>
      <c r="AO33" s="64"/>
      <c r="AP33" s="64"/>
      <c r="AQ33" s="44"/>
      <c r="AR33" s="66"/>
      <c r="AS33" s="100"/>
      <c r="AT33" s="174" t="e">
        <f t="shared" si="6"/>
        <v>#DIV/0!</v>
      </c>
      <c r="AU33" s="151">
        <v>0.9</v>
      </c>
      <c r="AV33" s="56" t="str">
        <f t="shared" si="8"/>
        <v/>
      </c>
      <c r="AW33" s="212" t="str">
        <f t="shared" si="10"/>
        <v/>
      </c>
      <c r="AX33" s="101" t="str">
        <f t="shared" si="9"/>
        <v/>
      </c>
      <c r="AY33" s="202" t="e">
        <f t="shared" si="7"/>
        <v>#VALUE!</v>
      </c>
    </row>
    <row r="34" spans="1:51" x14ac:dyDescent="0.25">
      <c r="A34" s="203">
        <v>8</v>
      </c>
      <c r="B34" s="26"/>
      <c r="C34" s="11"/>
      <c r="D34" s="12"/>
      <c r="E34" s="11"/>
      <c r="F34" s="145"/>
      <c r="G34" s="11"/>
      <c r="H34" s="13"/>
      <c r="I34" s="19"/>
      <c r="J34" s="149"/>
      <c r="K34" s="19"/>
      <c r="L34" s="21">
        <f t="shared" si="0"/>
        <v>0</v>
      </c>
      <c r="M34" s="150"/>
      <c r="N34" s="13"/>
      <c r="O34" s="19"/>
      <c r="P34" s="20"/>
      <c r="Q34" s="20">
        <f t="shared" ref="Q34:Q71" si="11">ROUND(L34-O34,2)</f>
        <v>0</v>
      </c>
      <c r="R34" s="20">
        <f t="shared" ref="R34:R71" si="12">IF(ROUND(Q34,2)&gt;=ROUND(M34,2),0,ROUND(M34,2))</f>
        <v>0</v>
      </c>
      <c r="S34" s="20">
        <f t="shared" ref="S34:S71" si="13">IF(R34-P34&lt;=0,0,M34)</f>
        <v>0</v>
      </c>
      <c r="T34" s="20"/>
      <c r="U34" s="21">
        <f t="shared" si="4"/>
        <v>0</v>
      </c>
      <c r="V34" s="68"/>
      <c r="W34" s="68"/>
      <c r="X34" s="176"/>
      <c r="Y34" s="68"/>
      <c r="Z34" s="176"/>
      <c r="AA34" s="68"/>
      <c r="AB34" s="176"/>
      <c r="AC34" s="68"/>
      <c r="AD34" s="176"/>
      <c r="AE34" s="68"/>
      <c r="AF34" s="176"/>
      <c r="AG34" s="69"/>
      <c r="AH34" s="176"/>
      <c r="AI34" s="67">
        <f t="shared" si="5"/>
        <v>0</v>
      </c>
      <c r="AJ34" s="43"/>
      <c r="AK34" s="77"/>
      <c r="AL34" s="78"/>
      <c r="AM34" s="78"/>
      <c r="AN34" s="78"/>
      <c r="AO34" s="78"/>
      <c r="AP34" s="78"/>
      <c r="AQ34" s="77"/>
      <c r="AR34" s="66"/>
      <c r="AS34" s="102"/>
      <c r="AT34" s="174" t="e">
        <f t="shared" si="6"/>
        <v>#DIV/0!</v>
      </c>
      <c r="AU34" s="151">
        <v>0.9</v>
      </c>
      <c r="AV34" s="56" t="str">
        <f t="shared" si="8"/>
        <v/>
      </c>
      <c r="AW34" s="212" t="str">
        <f t="shared" si="10"/>
        <v/>
      </c>
      <c r="AX34" s="101" t="str">
        <f t="shared" si="9"/>
        <v/>
      </c>
      <c r="AY34" s="202" t="e">
        <f t="shared" si="7"/>
        <v>#VALUE!</v>
      </c>
    </row>
    <row r="35" spans="1:51" x14ac:dyDescent="0.25">
      <c r="A35" s="201">
        <v>9</v>
      </c>
      <c r="B35" s="26"/>
      <c r="C35" s="11"/>
      <c r="D35" s="12"/>
      <c r="E35" s="11"/>
      <c r="F35" s="145"/>
      <c r="G35" s="11"/>
      <c r="H35" s="13"/>
      <c r="I35" s="19"/>
      <c r="J35" s="149"/>
      <c r="K35" s="19"/>
      <c r="L35" s="21">
        <f t="shared" si="0"/>
        <v>0</v>
      </c>
      <c r="M35" s="150"/>
      <c r="N35" s="13"/>
      <c r="O35" s="19"/>
      <c r="P35" s="20"/>
      <c r="Q35" s="20">
        <f t="shared" si="11"/>
        <v>0</v>
      </c>
      <c r="R35" s="20">
        <f t="shared" si="12"/>
        <v>0</v>
      </c>
      <c r="S35" s="20">
        <f t="shared" si="13"/>
        <v>0</v>
      </c>
      <c r="T35" s="20"/>
      <c r="U35" s="21">
        <f t="shared" si="4"/>
        <v>0</v>
      </c>
      <c r="V35" s="68"/>
      <c r="W35" s="68"/>
      <c r="X35" s="176"/>
      <c r="Y35" s="68"/>
      <c r="Z35" s="176"/>
      <c r="AA35" s="68"/>
      <c r="AB35" s="176"/>
      <c r="AC35" s="68"/>
      <c r="AD35" s="176"/>
      <c r="AE35" s="68"/>
      <c r="AF35" s="176"/>
      <c r="AG35" s="69"/>
      <c r="AH35" s="176"/>
      <c r="AI35" s="67">
        <f t="shared" si="5"/>
        <v>0</v>
      </c>
      <c r="AJ35" s="43"/>
      <c r="AK35" s="77"/>
      <c r="AL35" s="78"/>
      <c r="AM35" s="78"/>
      <c r="AN35" s="78"/>
      <c r="AO35" s="78"/>
      <c r="AP35" s="78"/>
      <c r="AQ35" s="77"/>
      <c r="AR35" s="66"/>
      <c r="AS35" s="102"/>
      <c r="AT35" s="174" t="e">
        <f t="shared" si="6"/>
        <v>#DIV/0!</v>
      </c>
      <c r="AU35" s="151">
        <v>0.9</v>
      </c>
      <c r="AV35" s="56" t="str">
        <f t="shared" si="8"/>
        <v/>
      </c>
      <c r="AW35" s="212" t="str">
        <f t="shared" si="10"/>
        <v/>
      </c>
      <c r="AX35" s="101" t="str">
        <f t="shared" si="9"/>
        <v/>
      </c>
      <c r="AY35" s="202" t="e">
        <f t="shared" si="7"/>
        <v>#VALUE!</v>
      </c>
    </row>
    <row r="36" spans="1:51" x14ac:dyDescent="0.25">
      <c r="A36" s="203">
        <v>10</v>
      </c>
      <c r="B36" s="26"/>
      <c r="C36" s="11"/>
      <c r="D36" s="12"/>
      <c r="E36" s="11"/>
      <c r="F36" s="145"/>
      <c r="G36" s="11"/>
      <c r="H36" s="13"/>
      <c r="I36" s="19"/>
      <c r="J36" s="149"/>
      <c r="K36" s="19"/>
      <c r="L36" s="21">
        <f t="shared" si="0"/>
        <v>0</v>
      </c>
      <c r="M36" s="150"/>
      <c r="N36" s="13"/>
      <c r="O36" s="19"/>
      <c r="P36" s="20"/>
      <c r="Q36" s="20">
        <f t="shared" si="11"/>
        <v>0</v>
      </c>
      <c r="R36" s="20">
        <f t="shared" si="12"/>
        <v>0</v>
      </c>
      <c r="S36" s="20">
        <f t="shared" si="13"/>
        <v>0</v>
      </c>
      <c r="T36" s="20"/>
      <c r="U36" s="21">
        <f t="shared" si="4"/>
        <v>0</v>
      </c>
      <c r="V36" s="68"/>
      <c r="W36" s="68"/>
      <c r="X36" s="176"/>
      <c r="Y36" s="68"/>
      <c r="Z36" s="176"/>
      <c r="AA36" s="68"/>
      <c r="AB36" s="176"/>
      <c r="AC36" s="68"/>
      <c r="AD36" s="176"/>
      <c r="AE36" s="68"/>
      <c r="AF36" s="176"/>
      <c r="AG36" s="69"/>
      <c r="AH36" s="176"/>
      <c r="AI36" s="67">
        <f t="shared" si="5"/>
        <v>0</v>
      </c>
      <c r="AJ36" s="43"/>
      <c r="AK36" s="77"/>
      <c r="AL36" s="78"/>
      <c r="AM36" s="78"/>
      <c r="AN36" s="78"/>
      <c r="AO36" s="78"/>
      <c r="AP36" s="78"/>
      <c r="AQ36" s="77"/>
      <c r="AR36" s="66"/>
      <c r="AS36" s="102"/>
      <c r="AT36" s="174" t="e">
        <f t="shared" si="6"/>
        <v>#DIV/0!</v>
      </c>
      <c r="AU36" s="151">
        <v>0.9</v>
      </c>
      <c r="AV36" s="56" t="str">
        <f t="shared" si="8"/>
        <v/>
      </c>
      <c r="AW36" s="212" t="str">
        <f t="shared" si="10"/>
        <v/>
      </c>
      <c r="AX36" s="101" t="str">
        <f t="shared" si="9"/>
        <v/>
      </c>
      <c r="AY36" s="202" t="e">
        <f t="shared" si="7"/>
        <v>#VALUE!</v>
      </c>
    </row>
    <row r="37" spans="1:51" x14ac:dyDescent="0.25">
      <c r="A37" s="201">
        <v>11</v>
      </c>
      <c r="B37" s="26"/>
      <c r="C37" s="11"/>
      <c r="D37" s="12"/>
      <c r="E37" s="11"/>
      <c r="F37" s="145"/>
      <c r="G37" s="11"/>
      <c r="H37" s="13"/>
      <c r="I37" s="19"/>
      <c r="J37" s="149"/>
      <c r="K37" s="19"/>
      <c r="L37" s="21">
        <f t="shared" si="0"/>
        <v>0</v>
      </c>
      <c r="M37" s="150"/>
      <c r="N37" s="13"/>
      <c r="O37" s="19"/>
      <c r="P37" s="20"/>
      <c r="Q37" s="20">
        <f t="shared" si="11"/>
        <v>0</v>
      </c>
      <c r="R37" s="20">
        <f t="shared" si="12"/>
        <v>0</v>
      </c>
      <c r="S37" s="20">
        <f t="shared" si="13"/>
        <v>0</v>
      </c>
      <c r="T37" s="20"/>
      <c r="U37" s="21">
        <f t="shared" si="4"/>
        <v>0</v>
      </c>
      <c r="V37" s="68"/>
      <c r="W37" s="68"/>
      <c r="X37" s="176"/>
      <c r="Y37" s="68"/>
      <c r="Z37" s="176"/>
      <c r="AA37" s="68"/>
      <c r="AB37" s="176"/>
      <c r="AC37" s="68"/>
      <c r="AD37" s="176"/>
      <c r="AE37" s="68"/>
      <c r="AF37" s="176"/>
      <c r="AG37" s="69"/>
      <c r="AH37" s="176"/>
      <c r="AI37" s="67">
        <f t="shared" si="5"/>
        <v>0</v>
      </c>
      <c r="AJ37" s="43"/>
      <c r="AK37" s="77"/>
      <c r="AL37" s="78"/>
      <c r="AM37" s="78"/>
      <c r="AN37" s="78"/>
      <c r="AO37" s="78"/>
      <c r="AP37" s="78"/>
      <c r="AQ37" s="77"/>
      <c r="AR37" s="66"/>
      <c r="AS37" s="102"/>
      <c r="AT37" s="174" t="e">
        <f t="shared" ref="AT37:AT62" si="14">V37/U37</f>
        <v>#DIV/0!</v>
      </c>
      <c r="AU37" s="151">
        <v>0.9</v>
      </c>
      <c r="AV37" s="56" t="str">
        <f t="shared" si="8"/>
        <v/>
      </c>
      <c r="AW37" s="212" t="str">
        <f t="shared" si="10"/>
        <v/>
      </c>
      <c r="AX37" s="101" t="str">
        <f t="shared" si="9"/>
        <v/>
      </c>
      <c r="AY37" s="202" t="e">
        <f t="shared" si="7"/>
        <v>#VALUE!</v>
      </c>
    </row>
    <row r="38" spans="1:51" x14ac:dyDescent="0.25">
      <c r="A38" s="203">
        <v>12</v>
      </c>
      <c r="B38" s="26"/>
      <c r="C38" s="11"/>
      <c r="D38" s="12"/>
      <c r="E38" s="11"/>
      <c r="F38" s="145"/>
      <c r="G38" s="11"/>
      <c r="H38" s="13"/>
      <c r="I38" s="19"/>
      <c r="J38" s="149"/>
      <c r="K38" s="19"/>
      <c r="L38" s="21">
        <f t="shared" si="0"/>
        <v>0</v>
      </c>
      <c r="M38" s="150"/>
      <c r="N38" s="13"/>
      <c r="O38" s="19"/>
      <c r="P38" s="20"/>
      <c r="Q38" s="20">
        <f t="shared" si="11"/>
        <v>0</v>
      </c>
      <c r="R38" s="20">
        <f t="shared" si="12"/>
        <v>0</v>
      </c>
      <c r="S38" s="20">
        <f t="shared" si="13"/>
        <v>0</v>
      </c>
      <c r="T38" s="20"/>
      <c r="U38" s="21">
        <f t="shared" si="4"/>
        <v>0</v>
      </c>
      <c r="V38" s="68"/>
      <c r="W38" s="68"/>
      <c r="X38" s="176"/>
      <c r="Y38" s="68"/>
      <c r="Z38" s="176"/>
      <c r="AA38" s="68"/>
      <c r="AB38" s="176"/>
      <c r="AC38" s="68"/>
      <c r="AD38" s="176"/>
      <c r="AE38" s="68"/>
      <c r="AF38" s="176"/>
      <c r="AG38" s="69"/>
      <c r="AH38" s="176"/>
      <c r="AI38" s="67">
        <f t="shared" si="5"/>
        <v>0</v>
      </c>
      <c r="AJ38" s="43"/>
      <c r="AK38" s="77"/>
      <c r="AL38" s="78"/>
      <c r="AM38" s="78"/>
      <c r="AN38" s="78"/>
      <c r="AO38" s="78"/>
      <c r="AP38" s="78"/>
      <c r="AQ38" s="77"/>
      <c r="AR38" s="66"/>
      <c r="AS38" s="102"/>
      <c r="AT38" s="174" t="e">
        <f t="shared" si="14"/>
        <v>#DIV/0!</v>
      </c>
      <c r="AU38" s="151">
        <v>0.9</v>
      </c>
      <c r="AV38" s="56" t="str">
        <f t="shared" si="8"/>
        <v/>
      </c>
      <c r="AW38" s="212" t="str">
        <f t="shared" si="10"/>
        <v/>
      </c>
      <c r="AX38" s="101" t="str">
        <f t="shared" si="9"/>
        <v/>
      </c>
      <c r="AY38" s="202" t="e">
        <f t="shared" si="7"/>
        <v>#VALUE!</v>
      </c>
    </row>
    <row r="39" spans="1:51" x14ac:dyDescent="0.25">
      <c r="A39" s="201">
        <v>13</v>
      </c>
      <c r="B39" s="26"/>
      <c r="C39" s="11"/>
      <c r="D39" s="12"/>
      <c r="E39" s="11"/>
      <c r="F39" s="145"/>
      <c r="G39" s="11"/>
      <c r="H39" s="13"/>
      <c r="I39" s="19"/>
      <c r="J39" s="149"/>
      <c r="K39" s="19"/>
      <c r="L39" s="21">
        <f t="shared" si="0"/>
        <v>0</v>
      </c>
      <c r="M39" s="150"/>
      <c r="N39" s="13"/>
      <c r="O39" s="19"/>
      <c r="P39" s="20"/>
      <c r="Q39" s="20">
        <f t="shared" si="11"/>
        <v>0</v>
      </c>
      <c r="R39" s="20">
        <f t="shared" si="12"/>
        <v>0</v>
      </c>
      <c r="S39" s="20">
        <f t="shared" si="13"/>
        <v>0</v>
      </c>
      <c r="T39" s="20"/>
      <c r="U39" s="21">
        <f t="shared" si="4"/>
        <v>0</v>
      </c>
      <c r="V39" s="68"/>
      <c r="W39" s="68"/>
      <c r="X39" s="176"/>
      <c r="Y39" s="68"/>
      <c r="Z39" s="176"/>
      <c r="AA39" s="68"/>
      <c r="AB39" s="176"/>
      <c r="AC39" s="68"/>
      <c r="AD39" s="176"/>
      <c r="AE39" s="68"/>
      <c r="AF39" s="176"/>
      <c r="AG39" s="69"/>
      <c r="AH39" s="176"/>
      <c r="AI39" s="67">
        <f t="shared" si="5"/>
        <v>0</v>
      </c>
      <c r="AJ39" s="43"/>
      <c r="AK39" s="77"/>
      <c r="AL39" s="78"/>
      <c r="AM39" s="78"/>
      <c r="AN39" s="78"/>
      <c r="AO39" s="78"/>
      <c r="AP39" s="78"/>
      <c r="AQ39" s="77"/>
      <c r="AR39" s="66"/>
      <c r="AS39" s="102"/>
      <c r="AT39" s="174" t="e">
        <f t="shared" si="14"/>
        <v>#DIV/0!</v>
      </c>
      <c r="AU39" s="151">
        <v>0.9</v>
      </c>
      <c r="AV39" s="56" t="str">
        <f t="shared" si="8"/>
        <v/>
      </c>
      <c r="AW39" s="212" t="str">
        <f t="shared" si="10"/>
        <v/>
      </c>
      <c r="AX39" s="101" t="str">
        <f t="shared" si="9"/>
        <v/>
      </c>
      <c r="AY39" s="202" t="e">
        <f t="shared" si="7"/>
        <v>#VALUE!</v>
      </c>
    </row>
    <row r="40" spans="1:51" x14ac:dyDescent="0.25">
      <c r="A40" s="203">
        <v>14</v>
      </c>
      <c r="B40" s="26"/>
      <c r="C40" s="11"/>
      <c r="D40" s="12"/>
      <c r="E40" s="11"/>
      <c r="F40" s="145"/>
      <c r="G40" s="11"/>
      <c r="H40" s="13"/>
      <c r="I40" s="19"/>
      <c r="J40" s="149"/>
      <c r="K40" s="19"/>
      <c r="L40" s="21">
        <f t="shared" si="0"/>
        <v>0</v>
      </c>
      <c r="M40" s="150"/>
      <c r="N40" s="13"/>
      <c r="O40" s="19"/>
      <c r="P40" s="20"/>
      <c r="Q40" s="20">
        <f t="shared" si="11"/>
        <v>0</v>
      </c>
      <c r="R40" s="20">
        <f t="shared" si="12"/>
        <v>0</v>
      </c>
      <c r="S40" s="20">
        <f t="shared" si="13"/>
        <v>0</v>
      </c>
      <c r="T40" s="20"/>
      <c r="U40" s="21">
        <f t="shared" si="4"/>
        <v>0</v>
      </c>
      <c r="V40" s="68"/>
      <c r="W40" s="68"/>
      <c r="X40" s="176"/>
      <c r="Y40" s="68"/>
      <c r="Z40" s="176"/>
      <c r="AA40" s="68"/>
      <c r="AB40" s="176"/>
      <c r="AC40" s="68"/>
      <c r="AD40" s="176"/>
      <c r="AE40" s="68"/>
      <c r="AF40" s="176"/>
      <c r="AG40" s="69"/>
      <c r="AH40" s="176"/>
      <c r="AI40" s="67">
        <f t="shared" si="5"/>
        <v>0</v>
      </c>
      <c r="AJ40" s="43"/>
      <c r="AK40" s="77"/>
      <c r="AL40" s="78"/>
      <c r="AM40" s="78"/>
      <c r="AN40" s="78"/>
      <c r="AO40" s="78"/>
      <c r="AP40" s="78"/>
      <c r="AQ40" s="77"/>
      <c r="AR40" s="66"/>
      <c r="AS40" s="102"/>
      <c r="AT40" s="174" t="e">
        <f t="shared" si="14"/>
        <v>#DIV/0!</v>
      </c>
      <c r="AU40" s="151">
        <v>0.9</v>
      </c>
      <c r="AV40" s="56" t="str">
        <f t="shared" si="8"/>
        <v/>
      </c>
      <c r="AW40" s="212" t="str">
        <f t="shared" si="10"/>
        <v/>
      </c>
      <c r="AX40" s="101" t="str">
        <f t="shared" si="9"/>
        <v/>
      </c>
      <c r="AY40" s="202" t="e">
        <f t="shared" si="7"/>
        <v>#VALUE!</v>
      </c>
    </row>
    <row r="41" spans="1:51" x14ac:dyDescent="0.25">
      <c r="A41" s="201">
        <v>15</v>
      </c>
      <c r="B41" s="26"/>
      <c r="C41" s="11"/>
      <c r="D41" s="12"/>
      <c r="E41" s="11"/>
      <c r="F41" s="145"/>
      <c r="G41" s="11"/>
      <c r="H41" s="13"/>
      <c r="I41" s="19"/>
      <c r="J41" s="149"/>
      <c r="K41" s="19"/>
      <c r="L41" s="21">
        <f t="shared" si="0"/>
        <v>0</v>
      </c>
      <c r="M41" s="150"/>
      <c r="N41" s="13"/>
      <c r="O41" s="19"/>
      <c r="P41" s="20"/>
      <c r="Q41" s="20">
        <f t="shared" si="11"/>
        <v>0</v>
      </c>
      <c r="R41" s="20">
        <f t="shared" si="12"/>
        <v>0</v>
      </c>
      <c r="S41" s="20">
        <f t="shared" si="13"/>
        <v>0</v>
      </c>
      <c r="T41" s="20"/>
      <c r="U41" s="21">
        <f t="shared" si="4"/>
        <v>0</v>
      </c>
      <c r="V41" s="68"/>
      <c r="W41" s="68"/>
      <c r="X41" s="176"/>
      <c r="Y41" s="68"/>
      <c r="Z41" s="176"/>
      <c r="AA41" s="68"/>
      <c r="AB41" s="176"/>
      <c r="AC41" s="68"/>
      <c r="AD41" s="176"/>
      <c r="AE41" s="68"/>
      <c r="AF41" s="176"/>
      <c r="AG41" s="69"/>
      <c r="AH41" s="176"/>
      <c r="AI41" s="67">
        <f t="shared" si="5"/>
        <v>0</v>
      </c>
      <c r="AJ41" s="43"/>
      <c r="AK41" s="77"/>
      <c r="AL41" s="78"/>
      <c r="AM41" s="78"/>
      <c r="AN41" s="78"/>
      <c r="AO41" s="78"/>
      <c r="AP41" s="78"/>
      <c r="AQ41" s="77"/>
      <c r="AR41" s="66"/>
      <c r="AS41" s="102"/>
      <c r="AT41" s="174" t="e">
        <f t="shared" si="14"/>
        <v>#DIV/0!</v>
      </c>
      <c r="AU41" s="151">
        <v>0.9</v>
      </c>
      <c r="AV41" s="56" t="str">
        <f t="shared" si="8"/>
        <v/>
      </c>
      <c r="AW41" s="212" t="str">
        <f t="shared" si="10"/>
        <v/>
      </c>
      <c r="AX41" s="101" t="str">
        <f t="shared" si="9"/>
        <v/>
      </c>
      <c r="AY41" s="202" t="e">
        <f t="shared" si="7"/>
        <v>#VALUE!</v>
      </c>
    </row>
    <row r="42" spans="1:51" x14ac:dyDescent="0.25">
      <c r="A42" s="203">
        <v>16</v>
      </c>
      <c r="B42" s="26"/>
      <c r="C42" s="11"/>
      <c r="D42" s="12"/>
      <c r="E42" s="11"/>
      <c r="F42" s="145"/>
      <c r="G42" s="11"/>
      <c r="H42" s="13"/>
      <c r="I42" s="19"/>
      <c r="J42" s="149"/>
      <c r="K42" s="19"/>
      <c r="L42" s="21">
        <f t="shared" si="0"/>
        <v>0</v>
      </c>
      <c r="M42" s="150"/>
      <c r="N42" s="13"/>
      <c r="O42" s="19"/>
      <c r="P42" s="20"/>
      <c r="Q42" s="20">
        <f t="shared" si="11"/>
        <v>0</v>
      </c>
      <c r="R42" s="20">
        <f t="shared" si="12"/>
        <v>0</v>
      </c>
      <c r="S42" s="20">
        <f t="shared" si="13"/>
        <v>0</v>
      </c>
      <c r="T42" s="20"/>
      <c r="U42" s="21">
        <f t="shared" si="4"/>
        <v>0</v>
      </c>
      <c r="V42" s="68"/>
      <c r="W42" s="68"/>
      <c r="X42" s="176"/>
      <c r="Y42" s="68"/>
      <c r="Z42" s="176"/>
      <c r="AA42" s="68"/>
      <c r="AB42" s="176"/>
      <c r="AC42" s="68"/>
      <c r="AD42" s="176"/>
      <c r="AE42" s="68"/>
      <c r="AF42" s="176"/>
      <c r="AG42" s="69"/>
      <c r="AH42" s="176"/>
      <c r="AI42" s="67">
        <f t="shared" si="5"/>
        <v>0</v>
      </c>
      <c r="AJ42" s="43"/>
      <c r="AK42" s="77"/>
      <c r="AL42" s="78"/>
      <c r="AM42" s="78"/>
      <c r="AN42" s="78"/>
      <c r="AO42" s="78"/>
      <c r="AP42" s="78"/>
      <c r="AQ42" s="77"/>
      <c r="AR42" s="66"/>
      <c r="AS42" s="102"/>
      <c r="AT42" s="174" t="e">
        <f t="shared" si="14"/>
        <v>#DIV/0!</v>
      </c>
      <c r="AU42" s="151">
        <v>0.9</v>
      </c>
      <c r="AV42" s="56" t="str">
        <f t="shared" si="8"/>
        <v/>
      </c>
      <c r="AW42" s="212" t="str">
        <f t="shared" si="10"/>
        <v/>
      </c>
      <c r="AX42" s="101" t="str">
        <f t="shared" si="9"/>
        <v/>
      </c>
      <c r="AY42" s="202" t="e">
        <f t="shared" si="7"/>
        <v>#VALUE!</v>
      </c>
    </row>
    <row r="43" spans="1:51" x14ac:dyDescent="0.25">
      <c r="A43" s="201">
        <v>17</v>
      </c>
      <c r="B43" s="26"/>
      <c r="C43" s="11"/>
      <c r="D43" s="12"/>
      <c r="E43" s="11"/>
      <c r="F43" s="145"/>
      <c r="G43" s="11"/>
      <c r="H43" s="13"/>
      <c r="I43" s="19"/>
      <c r="J43" s="149"/>
      <c r="K43" s="19"/>
      <c r="L43" s="21">
        <f t="shared" si="0"/>
        <v>0</v>
      </c>
      <c r="M43" s="150"/>
      <c r="N43" s="13"/>
      <c r="O43" s="19"/>
      <c r="P43" s="20"/>
      <c r="Q43" s="20">
        <f t="shared" si="11"/>
        <v>0</v>
      </c>
      <c r="R43" s="20">
        <f t="shared" si="12"/>
        <v>0</v>
      </c>
      <c r="S43" s="20">
        <f t="shared" si="13"/>
        <v>0</v>
      </c>
      <c r="T43" s="20"/>
      <c r="U43" s="21">
        <f t="shared" si="4"/>
        <v>0</v>
      </c>
      <c r="V43" s="68"/>
      <c r="W43" s="68"/>
      <c r="X43" s="176"/>
      <c r="Y43" s="68"/>
      <c r="Z43" s="176"/>
      <c r="AA43" s="68"/>
      <c r="AB43" s="176"/>
      <c r="AC43" s="68"/>
      <c r="AD43" s="176"/>
      <c r="AE43" s="68"/>
      <c r="AF43" s="176"/>
      <c r="AG43" s="69"/>
      <c r="AH43" s="176"/>
      <c r="AI43" s="67">
        <f t="shared" si="5"/>
        <v>0</v>
      </c>
      <c r="AJ43" s="43"/>
      <c r="AK43" s="77"/>
      <c r="AL43" s="78"/>
      <c r="AM43" s="78"/>
      <c r="AN43" s="78"/>
      <c r="AO43" s="78"/>
      <c r="AP43" s="78"/>
      <c r="AQ43" s="77"/>
      <c r="AR43" s="66"/>
      <c r="AS43" s="102"/>
      <c r="AT43" s="174" t="e">
        <f t="shared" si="14"/>
        <v>#DIV/0!</v>
      </c>
      <c r="AU43" s="151">
        <v>0.9</v>
      </c>
      <c r="AV43" s="56" t="str">
        <f t="shared" si="8"/>
        <v/>
      </c>
      <c r="AW43" s="212" t="str">
        <f t="shared" si="10"/>
        <v/>
      </c>
      <c r="AX43" s="101" t="str">
        <f t="shared" si="9"/>
        <v/>
      </c>
      <c r="AY43" s="202" t="e">
        <f t="shared" si="7"/>
        <v>#VALUE!</v>
      </c>
    </row>
    <row r="44" spans="1:51" x14ac:dyDescent="0.25">
      <c r="A44" s="203">
        <v>18</v>
      </c>
      <c r="B44" s="26"/>
      <c r="C44" s="11"/>
      <c r="D44" s="12"/>
      <c r="E44" s="11"/>
      <c r="F44" s="145"/>
      <c r="G44" s="11"/>
      <c r="H44" s="13"/>
      <c r="I44" s="19"/>
      <c r="J44" s="149"/>
      <c r="K44" s="19"/>
      <c r="L44" s="21">
        <f t="shared" si="0"/>
        <v>0</v>
      </c>
      <c r="M44" s="150"/>
      <c r="N44" s="13"/>
      <c r="O44" s="19"/>
      <c r="P44" s="20"/>
      <c r="Q44" s="20">
        <f t="shared" si="11"/>
        <v>0</v>
      </c>
      <c r="R44" s="20">
        <f t="shared" si="12"/>
        <v>0</v>
      </c>
      <c r="S44" s="20">
        <f t="shared" si="13"/>
        <v>0</v>
      </c>
      <c r="T44" s="20"/>
      <c r="U44" s="21">
        <f t="shared" si="4"/>
        <v>0</v>
      </c>
      <c r="V44" s="68"/>
      <c r="W44" s="68"/>
      <c r="X44" s="176"/>
      <c r="Y44" s="68"/>
      <c r="Z44" s="176"/>
      <c r="AA44" s="68"/>
      <c r="AB44" s="176"/>
      <c r="AC44" s="68"/>
      <c r="AD44" s="176"/>
      <c r="AE44" s="68"/>
      <c r="AF44" s="176"/>
      <c r="AG44" s="69"/>
      <c r="AH44" s="176"/>
      <c r="AI44" s="67">
        <f t="shared" si="5"/>
        <v>0</v>
      </c>
      <c r="AJ44" s="43"/>
      <c r="AK44" s="77"/>
      <c r="AL44" s="78"/>
      <c r="AM44" s="78"/>
      <c r="AN44" s="78"/>
      <c r="AO44" s="78"/>
      <c r="AP44" s="78"/>
      <c r="AQ44" s="77"/>
      <c r="AR44" s="66"/>
      <c r="AS44" s="102"/>
      <c r="AT44" s="174" t="e">
        <f t="shared" si="14"/>
        <v>#DIV/0!</v>
      </c>
      <c r="AU44" s="151">
        <v>0.9</v>
      </c>
      <c r="AV44" s="56" t="str">
        <f t="shared" si="8"/>
        <v/>
      </c>
      <c r="AW44" s="212" t="str">
        <f t="shared" si="10"/>
        <v/>
      </c>
      <c r="AX44" s="101" t="str">
        <f t="shared" si="9"/>
        <v/>
      </c>
      <c r="AY44" s="202" t="e">
        <f t="shared" si="7"/>
        <v>#VALUE!</v>
      </c>
    </row>
    <row r="45" spans="1:51" x14ac:dyDescent="0.25">
      <c r="A45" s="201">
        <v>19</v>
      </c>
      <c r="B45" s="26"/>
      <c r="C45" s="11"/>
      <c r="D45" s="12"/>
      <c r="E45" s="11"/>
      <c r="F45" s="145"/>
      <c r="G45" s="11"/>
      <c r="H45" s="13"/>
      <c r="I45" s="19"/>
      <c r="J45" s="149"/>
      <c r="K45" s="19"/>
      <c r="L45" s="21">
        <f t="shared" si="0"/>
        <v>0</v>
      </c>
      <c r="M45" s="150"/>
      <c r="N45" s="13"/>
      <c r="O45" s="19"/>
      <c r="P45" s="20"/>
      <c r="Q45" s="20">
        <f t="shared" si="11"/>
        <v>0</v>
      </c>
      <c r="R45" s="20">
        <f t="shared" si="12"/>
        <v>0</v>
      </c>
      <c r="S45" s="20">
        <f t="shared" si="13"/>
        <v>0</v>
      </c>
      <c r="T45" s="20"/>
      <c r="U45" s="21">
        <f t="shared" si="4"/>
        <v>0</v>
      </c>
      <c r="V45" s="68"/>
      <c r="W45" s="68"/>
      <c r="X45" s="176"/>
      <c r="Y45" s="68"/>
      <c r="Z45" s="176"/>
      <c r="AA45" s="68"/>
      <c r="AB45" s="176"/>
      <c r="AC45" s="68"/>
      <c r="AD45" s="176"/>
      <c r="AE45" s="68"/>
      <c r="AF45" s="176"/>
      <c r="AG45" s="69"/>
      <c r="AH45" s="176"/>
      <c r="AI45" s="67">
        <f t="shared" si="5"/>
        <v>0</v>
      </c>
      <c r="AJ45" s="43"/>
      <c r="AK45" s="77"/>
      <c r="AL45" s="78"/>
      <c r="AM45" s="78"/>
      <c r="AN45" s="78"/>
      <c r="AO45" s="78"/>
      <c r="AP45" s="78"/>
      <c r="AQ45" s="77"/>
      <c r="AR45" s="66"/>
      <c r="AS45" s="102"/>
      <c r="AT45" s="174" t="e">
        <f t="shared" si="14"/>
        <v>#DIV/0!</v>
      </c>
      <c r="AU45" s="151">
        <v>0.9</v>
      </c>
      <c r="AV45" s="56" t="str">
        <f t="shared" si="8"/>
        <v/>
      </c>
      <c r="AW45" s="212" t="str">
        <f t="shared" si="10"/>
        <v/>
      </c>
      <c r="AX45" s="101" t="str">
        <f t="shared" si="9"/>
        <v/>
      </c>
      <c r="AY45" s="202" t="e">
        <f t="shared" si="7"/>
        <v>#VALUE!</v>
      </c>
    </row>
    <row r="46" spans="1:51" x14ac:dyDescent="0.25">
      <c r="A46" s="203">
        <v>20</v>
      </c>
      <c r="B46" s="26"/>
      <c r="C46" s="11"/>
      <c r="D46" s="12"/>
      <c r="E46" s="11"/>
      <c r="F46" s="145"/>
      <c r="G46" s="11"/>
      <c r="H46" s="13"/>
      <c r="I46" s="19"/>
      <c r="J46" s="149"/>
      <c r="K46" s="19"/>
      <c r="L46" s="21">
        <f t="shared" si="0"/>
        <v>0</v>
      </c>
      <c r="M46" s="150"/>
      <c r="N46" s="13"/>
      <c r="O46" s="19"/>
      <c r="P46" s="20"/>
      <c r="Q46" s="20">
        <f t="shared" si="11"/>
        <v>0</v>
      </c>
      <c r="R46" s="20">
        <f t="shared" si="12"/>
        <v>0</v>
      </c>
      <c r="S46" s="20">
        <f t="shared" si="13"/>
        <v>0</v>
      </c>
      <c r="T46" s="20"/>
      <c r="U46" s="21">
        <f t="shared" si="4"/>
        <v>0</v>
      </c>
      <c r="V46" s="68"/>
      <c r="W46" s="68"/>
      <c r="X46" s="176"/>
      <c r="Y46" s="68"/>
      <c r="Z46" s="176"/>
      <c r="AA46" s="68"/>
      <c r="AB46" s="176"/>
      <c r="AC46" s="68"/>
      <c r="AD46" s="176"/>
      <c r="AE46" s="68"/>
      <c r="AF46" s="176"/>
      <c r="AG46" s="69"/>
      <c r="AH46" s="176"/>
      <c r="AI46" s="67">
        <f t="shared" si="5"/>
        <v>0</v>
      </c>
      <c r="AJ46" s="43"/>
      <c r="AK46" s="77"/>
      <c r="AL46" s="78"/>
      <c r="AM46" s="78"/>
      <c r="AN46" s="78"/>
      <c r="AO46" s="78"/>
      <c r="AP46" s="78"/>
      <c r="AQ46" s="77"/>
      <c r="AR46" s="66"/>
      <c r="AS46" s="102"/>
      <c r="AT46" s="174" t="e">
        <f t="shared" si="14"/>
        <v>#DIV/0!</v>
      </c>
      <c r="AU46" s="151">
        <v>0.9</v>
      </c>
      <c r="AV46" s="56" t="str">
        <f t="shared" si="8"/>
        <v/>
      </c>
      <c r="AW46" s="212" t="str">
        <f t="shared" si="10"/>
        <v/>
      </c>
      <c r="AX46" s="101" t="str">
        <f t="shared" si="9"/>
        <v/>
      </c>
      <c r="AY46" s="202" t="e">
        <f t="shared" si="7"/>
        <v>#VALUE!</v>
      </c>
    </row>
    <row r="47" spans="1:51" x14ac:dyDescent="0.25">
      <c r="A47" s="201">
        <v>21</v>
      </c>
      <c r="B47" s="26"/>
      <c r="C47" s="11"/>
      <c r="D47" s="12"/>
      <c r="E47" s="11"/>
      <c r="F47" s="145"/>
      <c r="G47" s="11"/>
      <c r="H47" s="13"/>
      <c r="I47" s="19"/>
      <c r="J47" s="149"/>
      <c r="K47" s="19"/>
      <c r="L47" s="21">
        <f t="shared" si="0"/>
        <v>0</v>
      </c>
      <c r="M47" s="150"/>
      <c r="N47" s="13"/>
      <c r="O47" s="19"/>
      <c r="P47" s="20"/>
      <c r="Q47" s="20">
        <f t="shared" si="11"/>
        <v>0</v>
      </c>
      <c r="R47" s="20">
        <f t="shared" si="12"/>
        <v>0</v>
      </c>
      <c r="S47" s="20">
        <f t="shared" si="13"/>
        <v>0</v>
      </c>
      <c r="T47" s="20"/>
      <c r="U47" s="21">
        <f t="shared" si="4"/>
        <v>0</v>
      </c>
      <c r="V47" s="68"/>
      <c r="W47" s="68"/>
      <c r="X47" s="176"/>
      <c r="Y47" s="68"/>
      <c r="Z47" s="176"/>
      <c r="AA47" s="68"/>
      <c r="AB47" s="176"/>
      <c r="AC47" s="68"/>
      <c r="AD47" s="176"/>
      <c r="AE47" s="68"/>
      <c r="AF47" s="176"/>
      <c r="AG47" s="69"/>
      <c r="AH47" s="176"/>
      <c r="AI47" s="67">
        <f t="shared" si="5"/>
        <v>0</v>
      </c>
      <c r="AJ47" s="43"/>
      <c r="AK47" s="77"/>
      <c r="AL47" s="78"/>
      <c r="AM47" s="78"/>
      <c r="AN47" s="78"/>
      <c r="AO47" s="78"/>
      <c r="AP47" s="78"/>
      <c r="AQ47" s="77"/>
      <c r="AR47" s="66"/>
      <c r="AS47" s="102"/>
      <c r="AT47" s="174" t="e">
        <f t="shared" si="14"/>
        <v>#DIV/0!</v>
      </c>
      <c r="AU47" s="151">
        <v>0.9</v>
      </c>
      <c r="AV47" s="56" t="str">
        <f t="shared" si="8"/>
        <v/>
      </c>
      <c r="AW47" s="212" t="str">
        <f t="shared" si="10"/>
        <v/>
      </c>
      <c r="AX47" s="101" t="str">
        <f t="shared" si="9"/>
        <v/>
      </c>
      <c r="AY47" s="202" t="e">
        <f t="shared" si="7"/>
        <v>#VALUE!</v>
      </c>
    </row>
    <row r="48" spans="1:51" x14ac:dyDescent="0.25">
      <c r="A48" s="203">
        <v>22</v>
      </c>
      <c r="B48" s="26"/>
      <c r="C48" s="11"/>
      <c r="D48" s="12"/>
      <c r="E48" s="11"/>
      <c r="F48" s="145"/>
      <c r="G48" s="11"/>
      <c r="H48" s="13"/>
      <c r="I48" s="19"/>
      <c r="J48" s="149"/>
      <c r="K48" s="19"/>
      <c r="L48" s="21">
        <f t="shared" si="0"/>
        <v>0</v>
      </c>
      <c r="M48" s="150"/>
      <c r="N48" s="13"/>
      <c r="O48" s="19"/>
      <c r="P48" s="20"/>
      <c r="Q48" s="20">
        <f t="shared" si="11"/>
        <v>0</v>
      </c>
      <c r="R48" s="20">
        <f t="shared" si="12"/>
        <v>0</v>
      </c>
      <c r="S48" s="20">
        <f t="shared" si="13"/>
        <v>0</v>
      </c>
      <c r="T48" s="20"/>
      <c r="U48" s="21">
        <f t="shared" si="4"/>
        <v>0</v>
      </c>
      <c r="V48" s="68"/>
      <c r="W48" s="68"/>
      <c r="X48" s="176"/>
      <c r="Y48" s="68"/>
      <c r="Z48" s="176"/>
      <c r="AA48" s="68"/>
      <c r="AB48" s="176"/>
      <c r="AC48" s="68"/>
      <c r="AD48" s="176"/>
      <c r="AE48" s="68"/>
      <c r="AF48" s="176"/>
      <c r="AG48" s="69"/>
      <c r="AH48" s="176"/>
      <c r="AI48" s="67">
        <f t="shared" si="5"/>
        <v>0</v>
      </c>
      <c r="AJ48" s="43"/>
      <c r="AK48" s="77"/>
      <c r="AL48" s="78"/>
      <c r="AM48" s="78"/>
      <c r="AN48" s="78"/>
      <c r="AO48" s="78"/>
      <c r="AP48" s="78"/>
      <c r="AQ48" s="77"/>
      <c r="AR48" s="66"/>
      <c r="AS48" s="102"/>
      <c r="AT48" s="174" t="e">
        <f t="shared" si="14"/>
        <v>#DIV/0!</v>
      </c>
      <c r="AU48" s="151">
        <v>0.9</v>
      </c>
      <c r="AV48" s="56" t="str">
        <f t="shared" si="8"/>
        <v/>
      </c>
      <c r="AW48" s="212" t="str">
        <f t="shared" si="10"/>
        <v/>
      </c>
      <c r="AX48" s="101" t="str">
        <f t="shared" si="9"/>
        <v/>
      </c>
      <c r="AY48" s="202" t="e">
        <f t="shared" si="7"/>
        <v>#VALUE!</v>
      </c>
    </row>
    <row r="49" spans="1:51" x14ac:dyDescent="0.25">
      <c r="A49" s="201">
        <v>23</v>
      </c>
      <c r="B49" s="26"/>
      <c r="C49" s="11"/>
      <c r="D49" s="12"/>
      <c r="E49" s="11"/>
      <c r="F49" s="145"/>
      <c r="G49" s="11"/>
      <c r="H49" s="13"/>
      <c r="I49" s="19"/>
      <c r="J49" s="149"/>
      <c r="K49" s="19"/>
      <c r="L49" s="21">
        <f t="shared" si="0"/>
        <v>0</v>
      </c>
      <c r="M49" s="150"/>
      <c r="N49" s="13"/>
      <c r="O49" s="19"/>
      <c r="P49" s="20"/>
      <c r="Q49" s="20">
        <f t="shared" si="11"/>
        <v>0</v>
      </c>
      <c r="R49" s="20">
        <f t="shared" si="12"/>
        <v>0</v>
      </c>
      <c r="S49" s="20">
        <f t="shared" si="13"/>
        <v>0</v>
      </c>
      <c r="T49" s="20"/>
      <c r="U49" s="21">
        <f t="shared" si="4"/>
        <v>0</v>
      </c>
      <c r="V49" s="68"/>
      <c r="W49" s="68"/>
      <c r="X49" s="176"/>
      <c r="Y49" s="68"/>
      <c r="Z49" s="176"/>
      <c r="AA49" s="68"/>
      <c r="AB49" s="176"/>
      <c r="AC49" s="68"/>
      <c r="AD49" s="176"/>
      <c r="AE49" s="68"/>
      <c r="AF49" s="176"/>
      <c r="AG49" s="69"/>
      <c r="AH49" s="176"/>
      <c r="AI49" s="67">
        <f t="shared" si="5"/>
        <v>0</v>
      </c>
      <c r="AJ49" s="43"/>
      <c r="AK49" s="77"/>
      <c r="AL49" s="78"/>
      <c r="AM49" s="78"/>
      <c r="AN49" s="78"/>
      <c r="AO49" s="78"/>
      <c r="AP49" s="78"/>
      <c r="AQ49" s="77"/>
      <c r="AR49" s="66"/>
      <c r="AS49" s="102"/>
      <c r="AT49" s="174" t="e">
        <f t="shared" si="14"/>
        <v>#DIV/0!</v>
      </c>
      <c r="AU49" s="151">
        <v>0.9</v>
      </c>
      <c r="AV49" s="56" t="str">
        <f t="shared" si="8"/>
        <v/>
      </c>
      <c r="AW49" s="212" t="str">
        <f t="shared" si="10"/>
        <v/>
      </c>
      <c r="AX49" s="101" t="str">
        <f t="shared" si="9"/>
        <v/>
      </c>
      <c r="AY49" s="202" t="e">
        <f t="shared" si="7"/>
        <v>#VALUE!</v>
      </c>
    </row>
    <row r="50" spans="1:51" x14ac:dyDescent="0.25">
      <c r="A50" s="203">
        <v>24</v>
      </c>
      <c r="B50" s="26"/>
      <c r="C50" s="11"/>
      <c r="D50" s="12"/>
      <c r="E50" s="11"/>
      <c r="F50" s="145"/>
      <c r="G50" s="11"/>
      <c r="H50" s="13"/>
      <c r="I50" s="19"/>
      <c r="J50" s="149"/>
      <c r="K50" s="19"/>
      <c r="L50" s="21">
        <f t="shared" si="0"/>
        <v>0</v>
      </c>
      <c r="M50" s="150"/>
      <c r="N50" s="13"/>
      <c r="O50" s="19"/>
      <c r="P50" s="20"/>
      <c r="Q50" s="20">
        <f t="shared" si="11"/>
        <v>0</v>
      </c>
      <c r="R50" s="20">
        <f t="shared" si="12"/>
        <v>0</v>
      </c>
      <c r="S50" s="20">
        <f t="shared" si="13"/>
        <v>0</v>
      </c>
      <c r="T50" s="20"/>
      <c r="U50" s="21">
        <f t="shared" si="4"/>
        <v>0</v>
      </c>
      <c r="V50" s="68"/>
      <c r="W50" s="68"/>
      <c r="X50" s="176"/>
      <c r="Y50" s="68"/>
      <c r="Z50" s="176"/>
      <c r="AA50" s="68"/>
      <c r="AB50" s="176"/>
      <c r="AC50" s="68"/>
      <c r="AD50" s="176"/>
      <c r="AE50" s="68"/>
      <c r="AF50" s="176"/>
      <c r="AG50" s="69"/>
      <c r="AH50" s="176"/>
      <c r="AI50" s="67">
        <f t="shared" si="5"/>
        <v>0</v>
      </c>
      <c r="AJ50" s="43"/>
      <c r="AK50" s="77"/>
      <c r="AL50" s="78"/>
      <c r="AM50" s="78"/>
      <c r="AN50" s="78"/>
      <c r="AO50" s="78"/>
      <c r="AP50" s="78"/>
      <c r="AQ50" s="77"/>
      <c r="AR50" s="66"/>
      <c r="AS50" s="102"/>
      <c r="AT50" s="174" t="e">
        <f t="shared" si="14"/>
        <v>#DIV/0!</v>
      </c>
      <c r="AU50" s="151">
        <v>0.9</v>
      </c>
      <c r="AV50" s="56" t="str">
        <f t="shared" si="8"/>
        <v/>
      </c>
      <c r="AW50" s="212" t="str">
        <f t="shared" si="10"/>
        <v/>
      </c>
      <c r="AX50" s="101" t="str">
        <f t="shared" si="9"/>
        <v/>
      </c>
      <c r="AY50" s="202" t="e">
        <f t="shared" si="7"/>
        <v>#VALUE!</v>
      </c>
    </row>
    <row r="51" spans="1:51" x14ac:dyDescent="0.25">
      <c r="A51" s="201">
        <v>25</v>
      </c>
      <c r="B51" s="26"/>
      <c r="C51" s="11"/>
      <c r="D51" s="12"/>
      <c r="E51" s="11"/>
      <c r="F51" s="145"/>
      <c r="G51" s="11"/>
      <c r="H51" s="13"/>
      <c r="I51" s="19"/>
      <c r="J51" s="149"/>
      <c r="K51" s="19"/>
      <c r="L51" s="21">
        <f t="shared" si="0"/>
        <v>0</v>
      </c>
      <c r="M51" s="150"/>
      <c r="N51" s="13"/>
      <c r="O51" s="19"/>
      <c r="P51" s="20"/>
      <c r="Q51" s="20">
        <f t="shared" si="11"/>
        <v>0</v>
      </c>
      <c r="R51" s="20">
        <f t="shared" si="12"/>
        <v>0</v>
      </c>
      <c r="S51" s="20">
        <f t="shared" si="13"/>
        <v>0</v>
      </c>
      <c r="T51" s="20"/>
      <c r="U51" s="21">
        <f t="shared" si="4"/>
        <v>0</v>
      </c>
      <c r="V51" s="68"/>
      <c r="W51" s="68"/>
      <c r="X51" s="176"/>
      <c r="Y51" s="68"/>
      <c r="Z51" s="176"/>
      <c r="AA51" s="68"/>
      <c r="AB51" s="176"/>
      <c r="AC51" s="68"/>
      <c r="AD51" s="176"/>
      <c r="AE51" s="68"/>
      <c r="AF51" s="176"/>
      <c r="AG51" s="69"/>
      <c r="AH51" s="176"/>
      <c r="AI51" s="67">
        <f t="shared" si="5"/>
        <v>0</v>
      </c>
      <c r="AJ51" s="43"/>
      <c r="AK51" s="77"/>
      <c r="AL51" s="78"/>
      <c r="AM51" s="78"/>
      <c r="AN51" s="78"/>
      <c r="AO51" s="78"/>
      <c r="AP51" s="78"/>
      <c r="AQ51" s="77"/>
      <c r="AR51" s="66"/>
      <c r="AS51" s="102"/>
      <c r="AT51" s="174" t="e">
        <f t="shared" si="14"/>
        <v>#DIV/0!</v>
      </c>
      <c r="AU51" s="151">
        <v>0.9</v>
      </c>
      <c r="AV51" s="56" t="str">
        <f t="shared" si="8"/>
        <v/>
      </c>
      <c r="AW51" s="212" t="str">
        <f t="shared" si="10"/>
        <v/>
      </c>
      <c r="AX51" s="101" t="str">
        <f t="shared" si="9"/>
        <v/>
      </c>
      <c r="AY51" s="202" t="e">
        <f t="shared" si="7"/>
        <v>#VALUE!</v>
      </c>
    </row>
    <row r="52" spans="1:51" x14ac:dyDescent="0.25">
      <c r="A52" s="203">
        <v>26</v>
      </c>
      <c r="B52" s="26"/>
      <c r="C52" s="11"/>
      <c r="D52" s="12"/>
      <c r="E52" s="11"/>
      <c r="F52" s="145"/>
      <c r="G52" s="11"/>
      <c r="H52" s="13"/>
      <c r="I52" s="19"/>
      <c r="J52" s="149"/>
      <c r="K52" s="19"/>
      <c r="L52" s="21">
        <f t="shared" si="0"/>
        <v>0</v>
      </c>
      <c r="M52" s="150"/>
      <c r="N52" s="13"/>
      <c r="O52" s="19"/>
      <c r="P52" s="20"/>
      <c r="Q52" s="20">
        <f t="shared" si="11"/>
        <v>0</v>
      </c>
      <c r="R52" s="20">
        <f t="shared" si="12"/>
        <v>0</v>
      </c>
      <c r="S52" s="20">
        <f t="shared" si="13"/>
        <v>0</v>
      </c>
      <c r="T52" s="20"/>
      <c r="U52" s="21">
        <f t="shared" si="4"/>
        <v>0</v>
      </c>
      <c r="V52" s="68"/>
      <c r="W52" s="68"/>
      <c r="X52" s="176"/>
      <c r="Y52" s="68"/>
      <c r="Z52" s="176"/>
      <c r="AA52" s="68"/>
      <c r="AB52" s="176"/>
      <c r="AC52" s="68"/>
      <c r="AD52" s="176"/>
      <c r="AE52" s="68"/>
      <c r="AF52" s="176"/>
      <c r="AG52" s="69"/>
      <c r="AH52" s="176"/>
      <c r="AI52" s="67">
        <f t="shared" si="5"/>
        <v>0</v>
      </c>
      <c r="AJ52" s="43"/>
      <c r="AK52" s="77"/>
      <c r="AL52" s="78"/>
      <c r="AM52" s="78"/>
      <c r="AN52" s="78"/>
      <c r="AO52" s="78"/>
      <c r="AP52" s="78"/>
      <c r="AQ52" s="77"/>
      <c r="AR52" s="66"/>
      <c r="AS52" s="102"/>
      <c r="AT52" s="174" t="e">
        <f t="shared" si="14"/>
        <v>#DIV/0!</v>
      </c>
      <c r="AU52" s="151">
        <v>0.9</v>
      </c>
      <c r="AV52" s="56" t="str">
        <f t="shared" si="8"/>
        <v/>
      </c>
      <c r="AW52" s="212" t="str">
        <f t="shared" si="10"/>
        <v/>
      </c>
      <c r="AX52" s="101" t="str">
        <f t="shared" si="9"/>
        <v/>
      </c>
      <c r="AY52" s="202" t="e">
        <f t="shared" si="7"/>
        <v>#VALUE!</v>
      </c>
    </row>
    <row r="53" spans="1:51" x14ac:dyDescent="0.25">
      <c r="A53" s="201">
        <v>27</v>
      </c>
      <c r="B53" s="26"/>
      <c r="C53" s="11"/>
      <c r="D53" s="12"/>
      <c r="E53" s="11"/>
      <c r="F53" s="145"/>
      <c r="G53" s="11"/>
      <c r="H53" s="13"/>
      <c r="I53" s="19"/>
      <c r="J53" s="149"/>
      <c r="K53" s="19"/>
      <c r="L53" s="21">
        <f t="shared" si="0"/>
        <v>0</v>
      </c>
      <c r="M53" s="150"/>
      <c r="N53" s="13"/>
      <c r="O53" s="19"/>
      <c r="P53" s="20"/>
      <c r="Q53" s="20">
        <f t="shared" si="11"/>
        <v>0</v>
      </c>
      <c r="R53" s="20">
        <f t="shared" si="12"/>
        <v>0</v>
      </c>
      <c r="S53" s="20">
        <f t="shared" si="13"/>
        <v>0</v>
      </c>
      <c r="T53" s="20"/>
      <c r="U53" s="21">
        <f t="shared" si="4"/>
        <v>0</v>
      </c>
      <c r="V53" s="68"/>
      <c r="W53" s="68"/>
      <c r="X53" s="176"/>
      <c r="Y53" s="68"/>
      <c r="Z53" s="176"/>
      <c r="AA53" s="68"/>
      <c r="AB53" s="176"/>
      <c r="AC53" s="68"/>
      <c r="AD53" s="176"/>
      <c r="AE53" s="68"/>
      <c r="AF53" s="176"/>
      <c r="AG53" s="69"/>
      <c r="AH53" s="176"/>
      <c r="AI53" s="67">
        <f t="shared" si="5"/>
        <v>0</v>
      </c>
      <c r="AJ53" s="43"/>
      <c r="AK53" s="77"/>
      <c r="AL53" s="78"/>
      <c r="AM53" s="78"/>
      <c r="AN53" s="78"/>
      <c r="AO53" s="78"/>
      <c r="AP53" s="78"/>
      <c r="AQ53" s="77"/>
      <c r="AR53" s="66"/>
      <c r="AS53" s="102"/>
      <c r="AT53" s="174" t="e">
        <f t="shared" si="14"/>
        <v>#DIV/0!</v>
      </c>
      <c r="AU53" s="151">
        <v>0.9</v>
      </c>
      <c r="AV53" s="56" t="str">
        <f t="shared" si="8"/>
        <v/>
      </c>
      <c r="AW53" s="212" t="str">
        <f t="shared" si="10"/>
        <v/>
      </c>
      <c r="AX53" s="101" t="str">
        <f t="shared" si="9"/>
        <v/>
      </c>
      <c r="AY53" s="202" t="e">
        <f t="shared" si="7"/>
        <v>#VALUE!</v>
      </c>
    </row>
    <row r="54" spans="1:51" x14ac:dyDescent="0.25">
      <c r="A54" s="203">
        <v>28</v>
      </c>
      <c r="B54" s="26"/>
      <c r="C54" s="11"/>
      <c r="D54" s="12"/>
      <c r="E54" s="11"/>
      <c r="F54" s="145"/>
      <c r="G54" s="11"/>
      <c r="H54" s="13"/>
      <c r="I54" s="19"/>
      <c r="J54" s="149"/>
      <c r="K54" s="19"/>
      <c r="L54" s="21">
        <f t="shared" si="0"/>
        <v>0</v>
      </c>
      <c r="M54" s="150"/>
      <c r="N54" s="13"/>
      <c r="O54" s="19"/>
      <c r="P54" s="20"/>
      <c r="Q54" s="20">
        <f t="shared" si="11"/>
        <v>0</v>
      </c>
      <c r="R54" s="20">
        <f t="shared" si="12"/>
        <v>0</v>
      </c>
      <c r="S54" s="20">
        <f t="shared" si="13"/>
        <v>0</v>
      </c>
      <c r="T54" s="20"/>
      <c r="U54" s="21">
        <f t="shared" si="4"/>
        <v>0</v>
      </c>
      <c r="V54" s="68"/>
      <c r="W54" s="68"/>
      <c r="X54" s="176"/>
      <c r="Y54" s="68"/>
      <c r="Z54" s="176"/>
      <c r="AA54" s="68"/>
      <c r="AB54" s="176"/>
      <c r="AC54" s="68"/>
      <c r="AD54" s="176"/>
      <c r="AE54" s="68"/>
      <c r="AF54" s="176"/>
      <c r="AG54" s="69"/>
      <c r="AH54" s="176"/>
      <c r="AI54" s="67">
        <f t="shared" si="5"/>
        <v>0</v>
      </c>
      <c r="AJ54" s="43"/>
      <c r="AK54" s="77"/>
      <c r="AL54" s="78"/>
      <c r="AM54" s="78"/>
      <c r="AN54" s="78"/>
      <c r="AO54" s="78"/>
      <c r="AP54" s="78"/>
      <c r="AQ54" s="77"/>
      <c r="AR54" s="66"/>
      <c r="AS54" s="102"/>
      <c r="AT54" s="174" t="e">
        <f t="shared" si="14"/>
        <v>#DIV/0!</v>
      </c>
      <c r="AU54" s="151">
        <v>0.9</v>
      </c>
      <c r="AV54" s="56" t="str">
        <f t="shared" si="8"/>
        <v/>
      </c>
      <c r="AW54" s="212" t="str">
        <f t="shared" si="10"/>
        <v/>
      </c>
      <c r="AX54" s="101" t="str">
        <f t="shared" si="9"/>
        <v/>
      </c>
      <c r="AY54" s="202" t="e">
        <f t="shared" si="7"/>
        <v>#VALUE!</v>
      </c>
    </row>
    <row r="55" spans="1:51" x14ac:dyDescent="0.25">
      <c r="A55" s="201">
        <v>29</v>
      </c>
      <c r="B55" s="26"/>
      <c r="C55" s="11"/>
      <c r="D55" s="12"/>
      <c r="E55" s="11"/>
      <c r="F55" s="145"/>
      <c r="G55" s="11"/>
      <c r="H55" s="13"/>
      <c r="I55" s="19"/>
      <c r="J55" s="149"/>
      <c r="K55" s="19"/>
      <c r="L55" s="21">
        <f t="shared" si="0"/>
        <v>0</v>
      </c>
      <c r="M55" s="150"/>
      <c r="N55" s="13"/>
      <c r="O55" s="19"/>
      <c r="P55" s="20"/>
      <c r="Q55" s="20">
        <f t="shared" si="11"/>
        <v>0</v>
      </c>
      <c r="R55" s="20">
        <f t="shared" si="12"/>
        <v>0</v>
      </c>
      <c r="S55" s="20">
        <f t="shared" si="13"/>
        <v>0</v>
      </c>
      <c r="T55" s="20"/>
      <c r="U55" s="21">
        <f t="shared" si="4"/>
        <v>0</v>
      </c>
      <c r="V55" s="68"/>
      <c r="W55" s="68"/>
      <c r="X55" s="176"/>
      <c r="Y55" s="68"/>
      <c r="Z55" s="176"/>
      <c r="AA55" s="68"/>
      <c r="AB55" s="176"/>
      <c r="AC55" s="68"/>
      <c r="AD55" s="176"/>
      <c r="AE55" s="68"/>
      <c r="AF55" s="176"/>
      <c r="AG55" s="69"/>
      <c r="AH55" s="176"/>
      <c r="AI55" s="67">
        <f t="shared" si="5"/>
        <v>0</v>
      </c>
      <c r="AJ55" s="43"/>
      <c r="AK55" s="77"/>
      <c r="AL55" s="78"/>
      <c r="AM55" s="78"/>
      <c r="AN55" s="78"/>
      <c r="AO55" s="78"/>
      <c r="AP55" s="78"/>
      <c r="AQ55" s="77"/>
      <c r="AR55" s="66"/>
      <c r="AS55" s="102"/>
      <c r="AT55" s="174" t="e">
        <f t="shared" si="14"/>
        <v>#DIV/0!</v>
      </c>
      <c r="AU55" s="151">
        <v>0.9</v>
      </c>
      <c r="AV55" s="56" t="str">
        <f t="shared" si="8"/>
        <v/>
      </c>
      <c r="AW55" s="212" t="str">
        <f t="shared" si="10"/>
        <v/>
      </c>
      <c r="AX55" s="101" t="str">
        <f t="shared" si="9"/>
        <v/>
      </c>
      <c r="AY55" s="202" t="e">
        <f t="shared" si="7"/>
        <v>#VALUE!</v>
      </c>
    </row>
    <row r="56" spans="1:51" x14ac:dyDescent="0.25">
      <c r="A56" s="203">
        <v>30</v>
      </c>
      <c r="B56" s="26"/>
      <c r="C56" s="11"/>
      <c r="D56" s="12"/>
      <c r="E56" s="11"/>
      <c r="F56" s="145"/>
      <c r="G56" s="11"/>
      <c r="H56" s="13"/>
      <c r="I56" s="19"/>
      <c r="J56" s="149"/>
      <c r="K56" s="19"/>
      <c r="L56" s="21">
        <f t="shared" si="0"/>
        <v>0</v>
      </c>
      <c r="M56" s="150"/>
      <c r="N56" s="13"/>
      <c r="O56" s="19"/>
      <c r="P56" s="20"/>
      <c r="Q56" s="20">
        <f t="shared" si="11"/>
        <v>0</v>
      </c>
      <c r="R56" s="20">
        <f t="shared" si="12"/>
        <v>0</v>
      </c>
      <c r="S56" s="20">
        <f t="shared" si="13"/>
        <v>0</v>
      </c>
      <c r="T56" s="20"/>
      <c r="U56" s="21">
        <f t="shared" si="4"/>
        <v>0</v>
      </c>
      <c r="V56" s="68"/>
      <c r="W56" s="68"/>
      <c r="X56" s="176"/>
      <c r="Y56" s="68"/>
      <c r="Z56" s="176"/>
      <c r="AA56" s="68"/>
      <c r="AB56" s="176"/>
      <c r="AC56" s="68"/>
      <c r="AD56" s="176"/>
      <c r="AE56" s="68"/>
      <c r="AF56" s="176"/>
      <c r="AG56" s="69"/>
      <c r="AH56" s="176"/>
      <c r="AI56" s="67">
        <f t="shared" si="5"/>
        <v>0</v>
      </c>
      <c r="AJ56" s="43"/>
      <c r="AK56" s="77"/>
      <c r="AL56" s="78"/>
      <c r="AM56" s="78"/>
      <c r="AN56" s="78"/>
      <c r="AO56" s="78"/>
      <c r="AP56" s="78"/>
      <c r="AQ56" s="77"/>
      <c r="AR56" s="66"/>
      <c r="AS56" s="102"/>
      <c r="AT56" s="174" t="e">
        <f t="shared" si="14"/>
        <v>#DIV/0!</v>
      </c>
      <c r="AU56" s="151">
        <v>0.9</v>
      </c>
      <c r="AV56" s="56" t="str">
        <f t="shared" si="8"/>
        <v/>
      </c>
      <c r="AW56" s="212" t="str">
        <f t="shared" si="10"/>
        <v/>
      </c>
      <c r="AX56" s="101" t="str">
        <f t="shared" si="9"/>
        <v/>
      </c>
      <c r="AY56" s="202" t="e">
        <f t="shared" si="7"/>
        <v>#VALUE!</v>
      </c>
    </row>
    <row r="57" spans="1:51" x14ac:dyDescent="0.25">
      <c r="A57" s="201">
        <v>31</v>
      </c>
      <c r="B57" s="26"/>
      <c r="C57" s="11"/>
      <c r="D57" s="12"/>
      <c r="E57" s="11"/>
      <c r="F57" s="145"/>
      <c r="G57" s="11"/>
      <c r="H57" s="13"/>
      <c r="I57" s="19"/>
      <c r="J57" s="149"/>
      <c r="K57" s="19"/>
      <c r="L57" s="21">
        <f t="shared" si="0"/>
        <v>0</v>
      </c>
      <c r="M57" s="150"/>
      <c r="N57" s="13"/>
      <c r="O57" s="19"/>
      <c r="P57" s="20"/>
      <c r="Q57" s="20">
        <f t="shared" si="11"/>
        <v>0</v>
      </c>
      <c r="R57" s="20">
        <f t="shared" si="12"/>
        <v>0</v>
      </c>
      <c r="S57" s="20">
        <f t="shared" si="13"/>
        <v>0</v>
      </c>
      <c r="T57" s="20"/>
      <c r="U57" s="21">
        <f t="shared" si="4"/>
        <v>0</v>
      </c>
      <c r="V57" s="68"/>
      <c r="W57" s="68"/>
      <c r="X57" s="176"/>
      <c r="Y57" s="68"/>
      <c r="Z57" s="176"/>
      <c r="AA57" s="68"/>
      <c r="AB57" s="176"/>
      <c r="AC57" s="68"/>
      <c r="AD57" s="176"/>
      <c r="AE57" s="68"/>
      <c r="AF57" s="176"/>
      <c r="AG57" s="69"/>
      <c r="AH57" s="176"/>
      <c r="AI57" s="67">
        <f t="shared" si="5"/>
        <v>0</v>
      </c>
      <c r="AJ57" s="43"/>
      <c r="AK57" s="77"/>
      <c r="AL57" s="78"/>
      <c r="AM57" s="78"/>
      <c r="AN57" s="78"/>
      <c r="AO57" s="78"/>
      <c r="AP57" s="78"/>
      <c r="AQ57" s="77"/>
      <c r="AR57" s="66"/>
      <c r="AS57" s="102"/>
      <c r="AT57" s="174" t="e">
        <f t="shared" si="14"/>
        <v>#DIV/0!</v>
      </c>
      <c r="AU57" s="151">
        <v>0.9</v>
      </c>
      <c r="AV57" s="56" t="str">
        <f t="shared" si="8"/>
        <v/>
      </c>
      <c r="AW57" s="212" t="str">
        <f t="shared" si="10"/>
        <v/>
      </c>
      <c r="AX57" s="101" t="str">
        <f t="shared" si="9"/>
        <v/>
      </c>
      <c r="AY57" s="202" t="e">
        <f t="shared" si="7"/>
        <v>#VALUE!</v>
      </c>
    </row>
    <row r="58" spans="1:51" x14ac:dyDescent="0.25">
      <c r="A58" s="203">
        <v>32</v>
      </c>
      <c r="B58" s="26"/>
      <c r="C58" s="11"/>
      <c r="D58" s="12"/>
      <c r="E58" s="11"/>
      <c r="F58" s="145"/>
      <c r="G58" s="11"/>
      <c r="H58" s="13"/>
      <c r="I58" s="19"/>
      <c r="J58" s="149"/>
      <c r="K58" s="19"/>
      <c r="L58" s="21">
        <f t="shared" si="0"/>
        <v>0</v>
      </c>
      <c r="M58" s="150"/>
      <c r="N58" s="13"/>
      <c r="O58" s="19"/>
      <c r="P58" s="20"/>
      <c r="Q58" s="20">
        <f t="shared" si="11"/>
        <v>0</v>
      </c>
      <c r="R58" s="20">
        <f t="shared" si="12"/>
        <v>0</v>
      </c>
      <c r="S58" s="20">
        <f t="shared" si="13"/>
        <v>0</v>
      </c>
      <c r="T58" s="20"/>
      <c r="U58" s="21">
        <f t="shared" si="4"/>
        <v>0</v>
      </c>
      <c r="V58" s="68"/>
      <c r="W58" s="68"/>
      <c r="X58" s="176"/>
      <c r="Y58" s="68"/>
      <c r="Z58" s="176"/>
      <c r="AA58" s="68"/>
      <c r="AB58" s="176"/>
      <c r="AC58" s="68"/>
      <c r="AD58" s="176"/>
      <c r="AE58" s="68"/>
      <c r="AF58" s="176"/>
      <c r="AG58" s="69"/>
      <c r="AH58" s="176"/>
      <c r="AI58" s="67">
        <f t="shared" si="5"/>
        <v>0</v>
      </c>
      <c r="AJ58" s="43"/>
      <c r="AK58" s="77"/>
      <c r="AL58" s="78"/>
      <c r="AM58" s="78"/>
      <c r="AN58" s="78"/>
      <c r="AO58" s="78"/>
      <c r="AP58" s="78"/>
      <c r="AQ58" s="77"/>
      <c r="AR58" s="66"/>
      <c r="AS58" s="102"/>
      <c r="AT58" s="174" t="e">
        <f t="shared" si="14"/>
        <v>#DIV/0!</v>
      </c>
      <c r="AU58" s="151">
        <v>0.9</v>
      </c>
      <c r="AV58" s="56" t="str">
        <f t="shared" si="8"/>
        <v/>
      </c>
      <c r="AW58" s="212" t="str">
        <f t="shared" si="10"/>
        <v/>
      </c>
      <c r="AX58" s="101" t="str">
        <f t="shared" si="9"/>
        <v/>
      </c>
      <c r="AY58" s="202" t="e">
        <f t="shared" si="7"/>
        <v>#VALUE!</v>
      </c>
    </row>
    <row r="59" spans="1:51" x14ac:dyDescent="0.25">
      <c r="A59" s="201">
        <v>33</v>
      </c>
      <c r="B59" s="26"/>
      <c r="C59" s="11"/>
      <c r="D59" s="12"/>
      <c r="E59" s="11"/>
      <c r="F59" s="145"/>
      <c r="G59" s="11"/>
      <c r="H59" s="13"/>
      <c r="I59" s="19"/>
      <c r="J59" s="149"/>
      <c r="K59" s="19"/>
      <c r="L59" s="21">
        <f t="shared" si="0"/>
        <v>0</v>
      </c>
      <c r="M59" s="150"/>
      <c r="N59" s="13"/>
      <c r="O59" s="19"/>
      <c r="P59" s="20"/>
      <c r="Q59" s="20">
        <f t="shared" si="11"/>
        <v>0</v>
      </c>
      <c r="R59" s="20">
        <f t="shared" si="12"/>
        <v>0</v>
      </c>
      <c r="S59" s="20">
        <f t="shared" si="13"/>
        <v>0</v>
      </c>
      <c r="T59" s="20"/>
      <c r="U59" s="21">
        <f t="shared" si="4"/>
        <v>0</v>
      </c>
      <c r="V59" s="68"/>
      <c r="W59" s="68"/>
      <c r="X59" s="176"/>
      <c r="Y59" s="68"/>
      <c r="Z59" s="176"/>
      <c r="AA59" s="68"/>
      <c r="AB59" s="176"/>
      <c r="AC59" s="68"/>
      <c r="AD59" s="176"/>
      <c r="AE59" s="68"/>
      <c r="AF59" s="176"/>
      <c r="AG59" s="69"/>
      <c r="AH59" s="176"/>
      <c r="AI59" s="67">
        <f t="shared" si="5"/>
        <v>0</v>
      </c>
      <c r="AJ59" s="43"/>
      <c r="AK59" s="77"/>
      <c r="AL59" s="78"/>
      <c r="AM59" s="78"/>
      <c r="AN59" s="78"/>
      <c r="AO59" s="78"/>
      <c r="AP59" s="78"/>
      <c r="AQ59" s="77"/>
      <c r="AR59" s="66"/>
      <c r="AS59" s="102"/>
      <c r="AT59" s="174" t="e">
        <f t="shared" si="14"/>
        <v>#DIV/0!</v>
      </c>
      <c r="AU59" s="151">
        <v>0.9</v>
      </c>
      <c r="AV59" s="56" t="str">
        <f t="shared" si="8"/>
        <v/>
      </c>
      <c r="AW59" s="212" t="str">
        <f t="shared" si="10"/>
        <v/>
      </c>
      <c r="AX59" s="101" t="str">
        <f t="shared" si="9"/>
        <v/>
      </c>
      <c r="AY59" s="202" t="e">
        <f t="shared" si="7"/>
        <v>#VALUE!</v>
      </c>
    </row>
    <row r="60" spans="1:51" x14ac:dyDescent="0.25">
      <c r="A60" s="203">
        <v>34</v>
      </c>
      <c r="B60" s="26"/>
      <c r="C60" s="11"/>
      <c r="D60" s="12"/>
      <c r="E60" s="11"/>
      <c r="F60" s="145"/>
      <c r="G60" s="11"/>
      <c r="H60" s="13"/>
      <c r="I60" s="19"/>
      <c r="J60" s="149"/>
      <c r="K60" s="19"/>
      <c r="L60" s="21">
        <f t="shared" si="0"/>
        <v>0</v>
      </c>
      <c r="M60" s="150"/>
      <c r="N60" s="13"/>
      <c r="O60" s="19"/>
      <c r="P60" s="20"/>
      <c r="Q60" s="20">
        <f t="shared" si="11"/>
        <v>0</v>
      </c>
      <c r="R60" s="20">
        <f t="shared" si="12"/>
        <v>0</v>
      </c>
      <c r="S60" s="20">
        <f t="shared" si="13"/>
        <v>0</v>
      </c>
      <c r="T60" s="20"/>
      <c r="U60" s="21">
        <f t="shared" si="4"/>
        <v>0</v>
      </c>
      <c r="V60" s="68"/>
      <c r="W60" s="68"/>
      <c r="X60" s="176"/>
      <c r="Y60" s="68"/>
      <c r="Z60" s="176"/>
      <c r="AA60" s="68"/>
      <c r="AB60" s="176"/>
      <c r="AC60" s="68"/>
      <c r="AD60" s="176"/>
      <c r="AE60" s="68"/>
      <c r="AF60" s="176"/>
      <c r="AG60" s="69"/>
      <c r="AH60" s="176"/>
      <c r="AI60" s="67">
        <f t="shared" si="5"/>
        <v>0</v>
      </c>
      <c r="AJ60" s="43"/>
      <c r="AK60" s="77"/>
      <c r="AL60" s="78"/>
      <c r="AM60" s="78"/>
      <c r="AN60" s="78"/>
      <c r="AO60" s="78"/>
      <c r="AP60" s="78"/>
      <c r="AQ60" s="77"/>
      <c r="AR60" s="66"/>
      <c r="AS60" s="102"/>
      <c r="AT60" s="174" t="e">
        <f t="shared" si="14"/>
        <v>#DIV/0!</v>
      </c>
      <c r="AU60" s="151">
        <v>0.9</v>
      </c>
      <c r="AV60" s="56" t="str">
        <f t="shared" si="8"/>
        <v/>
      </c>
      <c r="AW60" s="212" t="str">
        <f t="shared" si="10"/>
        <v/>
      </c>
      <c r="AX60" s="101" t="str">
        <f t="shared" si="9"/>
        <v/>
      </c>
      <c r="AY60" s="202" t="e">
        <f t="shared" si="7"/>
        <v>#VALUE!</v>
      </c>
    </row>
    <row r="61" spans="1:51" x14ac:dyDescent="0.25">
      <c r="A61" s="201">
        <v>35</v>
      </c>
      <c r="B61" s="26"/>
      <c r="C61" s="11"/>
      <c r="D61" s="12"/>
      <c r="E61" s="11"/>
      <c r="F61" s="145"/>
      <c r="G61" s="11"/>
      <c r="H61" s="13"/>
      <c r="I61" s="19"/>
      <c r="J61" s="149"/>
      <c r="K61" s="19"/>
      <c r="L61" s="21">
        <f t="shared" si="0"/>
        <v>0</v>
      </c>
      <c r="M61" s="150"/>
      <c r="N61" s="13"/>
      <c r="O61" s="19"/>
      <c r="P61" s="20"/>
      <c r="Q61" s="20">
        <f t="shared" si="11"/>
        <v>0</v>
      </c>
      <c r="R61" s="20">
        <f t="shared" si="12"/>
        <v>0</v>
      </c>
      <c r="S61" s="20">
        <f t="shared" si="13"/>
        <v>0</v>
      </c>
      <c r="T61" s="20"/>
      <c r="U61" s="21">
        <f t="shared" si="4"/>
        <v>0</v>
      </c>
      <c r="V61" s="68"/>
      <c r="W61" s="68"/>
      <c r="X61" s="176"/>
      <c r="Y61" s="68"/>
      <c r="Z61" s="176"/>
      <c r="AA61" s="68"/>
      <c r="AB61" s="176"/>
      <c r="AC61" s="68"/>
      <c r="AD61" s="176"/>
      <c r="AE61" s="68"/>
      <c r="AF61" s="176"/>
      <c r="AG61" s="69"/>
      <c r="AH61" s="176"/>
      <c r="AI61" s="67">
        <f t="shared" si="5"/>
        <v>0</v>
      </c>
      <c r="AJ61" s="43"/>
      <c r="AK61" s="77"/>
      <c r="AL61" s="78"/>
      <c r="AM61" s="78"/>
      <c r="AN61" s="78"/>
      <c r="AO61" s="78"/>
      <c r="AP61" s="78"/>
      <c r="AQ61" s="77"/>
      <c r="AR61" s="66"/>
      <c r="AS61" s="102"/>
      <c r="AT61" s="174" t="e">
        <f t="shared" si="14"/>
        <v>#DIV/0!</v>
      </c>
      <c r="AU61" s="151">
        <v>0.9</v>
      </c>
      <c r="AV61" s="56" t="str">
        <f t="shared" si="8"/>
        <v/>
      </c>
      <c r="AW61" s="212" t="str">
        <f t="shared" si="10"/>
        <v/>
      </c>
      <c r="AX61" s="101" t="str">
        <f t="shared" si="9"/>
        <v/>
      </c>
      <c r="AY61" s="202" t="e">
        <f t="shared" si="7"/>
        <v>#VALUE!</v>
      </c>
    </row>
    <row r="62" spans="1:51" x14ac:dyDescent="0.25">
      <c r="A62" s="203">
        <v>36</v>
      </c>
      <c r="B62" s="26"/>
      <c r="C62" s="11"/>
      <c r="D62" s="12"/>
      <c r="E62" s="11"/>
      <c r="F62" s="145"/>
      <c r="G62" s="11"/>
      <c r="H62" s="13"/>
      <c r="I62" s="19"/>
      <c r="J62" s="149"/>
      <c r="K62" s="19"/>
      <c r="L62" s="21">
        <f t="shared" si="0"/>
        <v>0</v>
      </c>
      <c r="M62" s="150"/>
      <c r="N62" s="13"/>
      <c r="O62" s="19"/>
      <c r="P62" s="20"/>
      <c r="Q62" s="20">
        <f t="shared" si="11"/>
        <v>0</v>
      </c>
      <c r="R62" s="20">
        <f t="shared" si="12"/>
        <v>0</v>
      </c>
      <c r="S62" s="20">
        <f t="shared" si="13"/>
        <v>0</v>
      </c>
      <c r="T62" s="20"/>
      <c r="U62" s="21">
        <f t="shared" si="4"/>
        <v>0</v>
      </c>
      <c r="V62" s="68"/>
      <c r="W62" s="68"/>
      <c r="X62" s="176"/>
      <c r="Y62" s="68"/>
      <c r="Z62" s="176"/>
      <c r="AA62" s="68"/>
      <c r="AB62" s="176"/>
      <c r="AC62" s="68"/>
      <c r="AD62" s="176"/>
      <c r="AE62" s="68"/>
      <c r="AF62" s="176"/>
      <c r="AG62" s="69"/>
      <c r="AH62" s="176"/>
      <c r="AI62" s="67">
        <f t="shared" si="5"/>
        <v>0</v>
      </c>
      <c r="AJ62" s="43"/>
      <c r="AK62" s="77"/>
      <c r="AL62" s="78"/>
      <c r="AM62" s="78"/>
      <c r="AN62" s="78"/>
      <c r="AO62" s="78"/>
      <c r="AP62" s="78"/>
      <c r="AQ62" s="77"/>
      <c r="AR62" s="66"/>
      <c r="AS62" s="102"/>
      <c r="AT62" s="174" t="e">
        <f t="shared" si="14"/>
        <v>#DIV/0!</v>
      </c>
      <c r="AU62" s="151">
        <v>0.9</v>
      </c>
      <c r="AV62" s="56" t="str">
        <f t="shared" si="8"/>
        <v/>
      </c>
      <c r="AW62" s="212" t="str">
        <f t="shared" si="10"/>
        <v/>
      </c>
      <c r="AX62" s="101" t="str">
        <f t="shared" si="9"/>
        <v/>
      </c>
      <c r="AY62" s="202" t="e">
        <f t="shared" si="7"/>
        <v>#VALUE!</v>
      </c>
    </row>
    <row r="63" spans="1:51" x14ac:dyDescent="0.25">
      <c r="A63" s="201">
        <v>37</v>
      </c>
      <c r="B63" s="26"/>
      <c r="C63" s="11"/>
      <c r="D63" s="12"/>
      <c r="E63" s="11"/>
      <c r="F63" s="145"/>
      <c r="G63" s="11"/>
      <c r="H63" s="13"/>
      <c r="I63" s="19"/>
      <c r="J63" s="149"/>
      <c r="K63" s="19"/>
      <c r="L63" s="21">
        <f t="shared" si="0"/>
        <v>0</v>
      </c>
      <c r="M63" s="150"/>
      <c r="N63" s="13"/>
      <c r="O63" s="19"/>
      <c r="P63" s="20"/>
      <c r="Q63" s="20">
        <f t="shared" si="11"/>
        <v>0</v>
      </c>
      <c r="R63" s="20">
        <f t="shared" si="12"/>
        <v>0</v>
      </c>
      <c r="S63" s="20">
        <f t="shared" si="13"/>
        <v>0</v>
      </c>
      <c r="T63" s="20"/>
      <c r="U63" s="21">
        <f t="shared" si="4"/>
        <v>0</v>
      </c>
      <c r="V63" s="68"/>
      <c r="W63" s="68"/>
      <c r="X63" s="176"/>
      <c r="Y63" s="68"/>
      <c r="Z63" s="176"/>
      <c r="AA63" s="68"/>
      <c r="AB63" s="176"/>
      <c r="AC63" s="68"/>
      <c r="AD63" s="176"/>
      <c r="AE63" s="68"/>
      <c r="AF63" s="176"/>
      <c r="AG63" s="69"/>
      <c r="AH63" s="176"/>
      <c r="AI63" s="67">
        <f t="shared" si="5"/>
        <v>0</v>
      </c>
      <c r="AJ63" s="43"/>
      <c r="AK63" s="77"/>
      <c r="AL63" s="78"/>
      <c r="AM63" s="78"/>
      <c r="AN63" s="78"/>
      <c r="AO63" s="78"/>
      <c r="AP63" s="78"/>
      <c r="AQ63" s="77"/>
      <c r="AR63" s="66"/>
      <c r="AS63" s="102"/>
      <c r="AT63" s="174" t="e">
        <f t="shared" si="6"/>
        <v>#DIV/0!</v>
      </c>
      <c r="AU63" s="151">
        <v>0.9</v>
      </c>
      <c r="AV63" s="56" t="str">
        <f t="shared" si="8"/>
        <v/>
      </c>
      <c r="AW63" s="212" t="str">
        <f t="shared" si="10"/>
        <v/>
      </c>
      <c r="AX63" s="101" t="str">
        <f t="shared" si="9"/>
        <v/>
      </c>
      <c r="AY63" s="202" t="e">
        <f t="shared" si="7"/>
        <v>#VALUE!</v>
      </c>
    </row>
    <row r="64" spans="1:51" x14ac:dyDescent="0.25">
      <c r="A64" s="203">
        <v>38</v>
      </c>
      <c r="B64" s="26"/>
      <c r="C64" s="11"/>
      <c r="D64" s="12"/>
      <c r="E64" s="11"/>
      <c r="F64" s="145"/>
      <c r="G64" s="11"/>
      <c r="H64" s="13"/>
      <c r="I64" s="19"/>
      <c r="J64" s="149"/>
      <c r="K64" s="19"/>
      <c r="L64" s="21">
        <f t="shared" si="0"/>
        <v>0</v>
      </c>
      <c r="M64" s="150"/>
      <c r="N64" s="13"/>
      <c r="O64" s="19"/>
      <c r="P64" s="20"/>
      <c r="Q64" s="20">
        <f t="shared" si="11"/>
        <v>0</v>
      </c>
      <c r="R64" s="20">
        <f t="shared" si="12"/>
        <v>0</v>
      </c>
      <c r="S64" s="20">
        <f t="shared" si="13"/>
        <v>0</v>
      </c>
      <c r="T64" s="20"/>
      <c r="U64" s="21">
        <f t="shared" si="4"/>
        <v>0</v>
      </c>
      <c r="V64" s="68"/>
      <c r="W64" s="68"/>
      <c r="X64" s="176"/>
      <c r="Y64" s="68"/>
      <c r="Z64" s="176"/>
      <c r="AA64" s="68"/>
      <c r="AB64" s="176"/>
      <c r="AC64" s="68"/>
      <c r="AD64" s="176"/>
      <c r="AE64" s="68"/>
      <c r="AF64" s="176"/>
      <c r="AG64" s="69"/>
      <c r="AH64" s="176"/>
      <c r="AI64" s="67">
        <f t="shared" si="5"/>
        <v>0</v>
      </c>
      <c r="AJ64" s="43"/>
      <c r="AK64" s="77"/>
      <c r="AL64" s="78"/>
      <c r="AM64" s="78"/>
      <c r="AN64" s="78"/>
      <c r="AO64" s="78"/>
      <c r="AP64" s="78"/>
      <c r="AQ64" s="77"/>
      <c r="AR64" s="66"/>
      <c r="AS64" s="102"/>
      <c r="AT64" s="174" t="e">
        <f t="shared" si="6"/>
        <v>#DIV/0!</v>
      </c>
      <c r="AU64" s="151">
        <v>0.9</v>
      </c>
      <c r="AV64" s="56" t="str">
        <f t="shared" si="8"/>
        <v/>
      </c>
      <c r="AW64" s="212" t="str">
        <f t="shared" si="10"/>
        <v/>
      </c>
      <c r="AX64" s="101" t="str">
        <f t="shared" si="9"/>
        <v/>
      </c>
      <c r="AY64" s="202" t="e">
        <f t="shared" si="7"/>
        <v>#VALUE!</v>
      </c>
    </row>
    <row r="65" spans="1:51" x14ac:dyDescent="0.25">
      <c r="A65" s="201">
        <v>39</v>
      </c>
      <c r="B65" s="26"/>
      <c r="C65" s="11"/>
      <c r="D65" s="12"/>
      <c r="E65" s="11"/>
      <c r="F65" s="145"/>
      <c r="G65" s="11"/>
      <c r="H65" s="13"/>
      <c r="I65" s="19"/>
      <c r="J65" s="149"/>
      <c r="K65" s="19"/>
      <c r="L65" s="21">
        <f t="shared" si="0"/>
        <v>0</v>
      </c>
      <c r="M65" s="150"/>
      <c r="N65" s="13"/>
      <c r="O65" s="19"/>
      <c r="P65" s="20"/>
      <c r="Q65" s="20">
        <f t="shared" si="11"/>
        <v>0</v>
      </c>
      <c r="R65" s="20">
        <f t="shared" si="12"/>
        <v>0</v>
      </c>
      <c r="S65" s="20">
        <f t="shared" si="13"/>
        <v>0</v>
      </c>
      <c r="T65" s="20"/>
      <c r="U65" s="21">
        <f t="shared" si="4"/>
        <v>0</v>
      </c>
      <c r="V65" s="68"/>
      <c r="W65" s="68"/>
      <c r="X65" s="176"/>
      <c r="Y65" s="68"/>
      <c r="Z65" s="176"/>
      <c r="AA65" s="68"/>
      <c r="AB65" s="176"/>
      <c r="AC65" s="68"/>
      <c r="AD65" s="176"/>
      <c r="AE65" s="68"/>
      <c r="AF65" s="176"/>
      <c r="AG65" s="69"/>
      <c r="AH65" s="176"/>
      <c r="AI65" s="67">
        <f t="shared" si="5"/>
        <v>0</v>
      </c>
      <c r="AJ65" s="43"/>
      <c r="AK65" s="77"/>
      <c r="AL65" s="78"/>
      <c r="AM65" s="78"/>
      <c r="AN65" s="78"/>
      <c r="AO65" s="78"/>
      <c r="AP65" s="78"/>
      <c r="AQ65" s="77"/>
      <c r="AR65" s="66"/>
      <c r="AS65" s="102"/>
      <c r="AT65" s="174" t="e">
        <f t="shared" si="6"/>
        <v>#DIV/0!</v>
      </c>
      <c r="AU65" s="151">
        <v>0.9</v>
      </c>
      <c r="AV65" s="56" t="str">
        <f t="shared" si="8"/>
        <v/>
      </c>
      <c r="AW65" s="212" t="str">
        <f t="shared" si="10"/>
        <v/>
      </c>
      <c r="AX65" s="101" t="str">
        <f t="shared" si="9"/>
        <v/>
      </c>
      <c r="AY65" s="202" t="e">
        <f t="shared" si="7"/>
        <v>#VALUE!</v>
      </c>
    </row>
    <row r="66" spans="1:51" x14ac:dyDescent="0.25">
      <c r="A66" s="203">
        <v>40</v>
      </c>
      <c r="B66" s="26"/>
      <c r="C66" s="11"/>
      <c r="D66" s="12"/>
      <c r="E66" s="11"/>
      <c r="F66" s="145"/>
      <c r="G66" s="11"/>
      <c r="H66" s="13"/>
      <c r="I66" s="19"/>
      <c r="J66" s="149"/>
      <c r="K66" s="19"/>
      <c r="L66" s="21">
        <f t="shared" si="0"/>
        <v>0</v>
      </c>
      <c r="M66" s="150"/>
      <c r="N66" s="13"/>
      <c r="O66" s="19"/>
      <c r="P66" s="20"/>
      <c r="Q66" s="20">
        <f t="shared" si="11"/>
        <v>0</v>
      </c>
      <c r="R66" s="20">
        <f t="shared" si="12"/>
        <v>0</v>
      </c>
      <c r="S66" s="20">
        <f t="shared" si="13"/>
        <v>0</v>
      </c>
      <c r="T66" s="20"/>
      <c r="U66" s="21">
        <f t="shared" si="4"/>
        <v>0</v>
      </c>
      <c r="V66" s="68"/>
      <c r="W66" s="68"/>
      <c r="X66" s="176"/>
      <c r="Y66" s="68"/>
      <c r="Z66" s="176"/>
      <c r="AA66" s="68"/>
      <c r="AB66" s="176"/>
      <c r="AC66" s="68"/>
      <c r="AD66" s="176"/>
      <c r="AE66" s="68"/>
      <c r="AF66" s="176"/>
      <c r="AG66" s="69"/>
      <c r="AH66" s="176"/>
      <c r="AI66" s="67">
        <f t="shared" si="5"/>
        <v>0</v>
      </c>
      <c r="AJ66" s="43"/>
      <c r="AK66" s="77"/>
      <c r="AL66" s="78"/>
      <c r="AM66" s="78"/>
      <c r="AN66" s="78"/>
      <c r="AO66" s="78"/>
      <c r="AP66" s="78"/>
      <c r="AQ66" s="77"/>
      <c r="AR66" s="66"/>
      <c r="AS66" s="102"/>
      <c r="AT66" s="174" t="e">
        <f t="shared" si="6"/>
        <v>#DIV/0!</v>
      </c>
      <c r="AU66" s="151">
        <v>0.9</v>
      </c>
      <c r="AV66" s="56" t="str">
        <f t="shared" si="8"/>
        <v/>
      </c>
      <c r="AW66" s="212" t="str">
        <f t="shared" si="10"/>
        <v/>
      </c>
      <c r="AX66" s="101" t="str">
        <f t="shared" si="9"/>
        <v/>
      </c>
      <c r="AY66" s="202" t="e">
        <f t="shared" si="7"/>
        <v>#VALUE!</v>
      </c>
    </row>
    <row r="67" spans="1:51" x14ac:dyDescent="0.25">
      <c r="A67" s="201">
        <v>41</v>
      </c>
      <c r="B67" s="26"/>
      <c r="C67" s="11"/>
      <c r="D67" s="12"/>
      <c r="E67" s="11"/>
      <c r="F67" s="145"/>
      <c r="G67" s="11"/>
      <c r="H67" s="13"/>
      <c r="I67" s="19"/>
      <c r="J67" s="149"/>
      <c r="K67" s="19"/>
      <c r="L67" s="21">
        <f t="shared" si="0"/>
        <v>0</v>
      </c>
      <c r="M67" s="150"/>
      <c r="N67" s="13"/>
      <c r="O67" s="19"/>
      <c r="P67" s="20"/>
      <c r="Q67" s="20">
        <f t="shared" si="11"/>
        <v>0</v>
      </c>
      <c r="R67" s="20">
        <f t="shared" si="12"/>
        <v>0</v>
      </c>
      <c r="S67" s="20">
        <f t="shared" si="13"/>
        <v>0</v>
      </c>
      <c r="T67" s="20"/>
      <c r="U67" s="21">
        <f t="shared" si="4"/>
        <v>0</v>
      </c>
      <c r="V67" s="68"/>
      <c r="W67" s="68"/>
      <c r="X67" s="176"/>
      <c r="Y67" s="68"/>
      <c r="Z67" s="176"/>
      <c r="AA67" s="68"/>
      <c r="AB67" s="176"/>
      <c r="AC67" s="68"/>
      <c r="AD67" s="176"/>
      <c r="AE67" s="68"/>
      <c r="AF67" s="176"/>
      <c r="AG67" s="69"/>
      <c r="AH67" s="176"/>
      <c r="AI67" s="67">
        <f t="shared" si="5"/>
        <v>0</v>
      </c>
      <c r="AJ67" s="43"/>
      <c r="AK67" s="77"/>
      <c r="AL67" s="78"/>
      <c r="AM67" s="78"/>
      <c r="AN67" s="78"/>
      <c r="AO67" s="78"/>
      <c r="AP67" s="78"/>
      <c r="AQ67" s="77"/>
      <c r="AR67" s="66"/>
      <c r="AS67" s="102"/>
      <c r="AT67" s="174" t="e">
        <f t="shared" si="6"/>
        <v>#DIV/0!</v>
      </c>
      <c r="AU67" s="151">
        <v>0.9</v>
      </c>
      <c r="AV67" s="56" t="str">
        <f t="shared" si="8"/>
        <v/>
      </c>
      <c r="AW67" s="212" t="str">
        <f t="shared" si="10"/>
        <v/>
      </c>
      <c r="AX67" s="101" t="str">
        <f t="shared" si="9"/>
        <v/>
      </c>
      <c r="AY67" s="202" t="e">
        <f t="shared" si="7"/>
        <v>#VALUE!</v>
      </c>
    </row>
    <row r="68" spans="1:51" x14ac:dyDescent="0.25">
      <c r="A68" s="203">
        <v>42</v>
      </c>
      <c r="B68" s="26"/>
      <c r="C68" s="11"/>
      <c r="D68" s="12"/>
      <c r="E68" s="11"/>
      <c r="F68" s="145"/>
      <c r="G68" s="11"/>
      <c r="H68" s="13"/>
      <c r="I68" s="19"/>
      <c r="J68" s="149"/>
      <c r="K68" s="19"/>
      <c r="L68" s="21">
        <f t="shared" si="0"/>
        <v>0</v>
      </c>
      <c r="M68" s="150"/>
      <c r="N68" s="13"/>
      <c r="O68" s="19"/>
      <c r="P68" s="20"/>
      <c r="Q68" s="20">
        <f t="shared" si="11"/>
        <v>0</v>
      </c>
      <c r="R68" s="20">
        <f t="shared" si="12"/>
        <v>0</v>
      </c>
      <c r="S68" s="20">
        <f t="shared" si="13"/>
        <v>0</v>
      </c>
      <c r="T68" s="20"/>
      <c r="U68" s="21">
        <f t="shared" si="4"/>
        <v>0</v>
      </c>
      <c r="V68" s="68"/>
      <c r="W68" s="68"/>
      <c r="X68" s="176"/>
      <c r="Y68" s="68"/>
      <c r="Z68" s="176"/>
      <c r="AA68" s="68"/>
      <c r="AB68" s="176"/>
      <c r="AC68" s="68"/>
      <c r="AD68" s="176"/>
      <c r="AE68" s="68"/>
      <c r="AF68" s="176"/>
      <c r="AG68" s="69"/>
      <c r="AH68" s="176"/>
      <c r="AI68" s="67">
        <f t="shared" si="5"/>
        <v>0</v>
      </c>
      <c r="AJ68" s="43"/>
      <c r="AK68" s="77"/>
      <c r="AL68" s="78"/>
      <c r="AM68" s="78"/>
      <c r="AN68" s="78"/>
      <c r="AO68" s="78"/>
      <c r="AP68" s="78"/>
      <c r="AQ68" s="77"/>
      <c r="AR68" s="66"/>
      <c r="AS68" s="102"/>
      <c r="AT68" s="174" t="e">
        <f t="shared" si="6"/>
        <v>#DIV/0!</v>
      </c>
      <c r="AU68" s="151">
        <v>0.9</v>
      </c>
      <c r="AV68" s="56" t="str">
        <f t="shared" si="8"/>
        <v/>
      </c>
      <c r="AW68" s="212" t="str">
        <f t="shared" si="10"/>
        <v/>
      </c>
      <c r="AX68" s="101" t="str">
        <f t="shared" si="9"/>
        <v/>
      </c>
      <c r="AY68" s="202" t="e">
        <f t="shared" si="7"/>
        <v>#VALUE!</v>
      </c>
    </row>
    <row r="69" spans="1:51" x14ac:dyDescent="0.25">
      <c r="A69" s="201">
        <v>43</v>
      </c>
      <c r="B69" s="26"/>
      <c r="C69" s="11"/>
      <c r="D69" s="12"/>
      <c r="E69" s="11"/>
      <c r="F69" s="145"/>
      <c r="G69" s="11"/>
      <c r="H69" s="13"/>
      <c r="I69" s="19"/>
      <c r="J69" s="149"/>
      <c r="K69" s="19"/>
      <c r="L69" s="21">
        <f t="shared" si="0"/>
        <v>0</v>
      </c>
      <c r="M69" s="150"/>
      <c r="N69" s="13"/>
      <c r="O69" s="19"/>
      <c r="P69" s="20"/>
      <c r="Q69" s="20">
        <f t="shared" si="11"/>
        <v>0</v>
      </c>
      <c r="R69" s="20">
        <f t="shared" si="12"/>
        <v>0</v>
      </c>
      <c r="S69" s="20">
        <f t="shared" si="13"/>
        <v>0</v>
      </c>
      <c r="T69" s="20"/>
      <c r="U69" s="21">
        <f t="shared" si="4"/>
        <v>0</v>
      </c>
      <c r="V69" s="68"/>
      <c r="W69" s="68"/>
      <c r="X69" s="176"/>
      <c r="Y69" s="68"/>
      <c r="Z69" s="176"/>
      <c r="AA69" s="68"/>
      <c r="AB69" s="176"/>
      <c r="AC69" s="68"/>
      <c r="AD69" s="176"/>
      <c r="AE69" s="68"/>
      <c r="AF69" s="176"/>
      <c r="AG69" s="69"/>
      <c r="AH69" s="176"/>
      <c r="AI69" s="67">
        <f t="shared" si="5"/>
        <v>0</v>
      </c>
      <c r="AJ69" s="43"/>
      <c r="AK69" s="77"/>
      <c r="AL69" s="78"/>
      <c r="AM69" s="78"/>
      <c r="AN69" s="78"/>
      <c r="AO69" s="78"/>
      <c r="AP69" s="78"/>
      <c r="AQ69" s="77"/>
      <c r="AR69" s="66"/>
      <c r="AS69" s="102"/>
      <c r="AT69" s="174" t="e">
        <f t="shared" si="6"/>
        <v>#DIV/0!</v>
      </c>
      <c r="AU69" s="151">
        <v>0.9</v>
      </c>
      <c r="AV69" s="56" t="str">
        <f t="shared" si="8"/>
        <v/>
      </c>
      <c r="AW69" s="212" t="str">
        <f t="shared" si="10"/>
        <v/>
      </c>
      <c r="AX69" s="101" t="str">
        <f t="shared" si="9"/>
        <v/>
      </c>
      <c r="AY69" s="202" t="e">
        <f t="shared" si="7"/>
        <v>#VALUE!</v>
      </c>
    </row>
    <row r="70" spans="1:51" x14ac:dyDescent="0.25">
      <c r="A70" s="203">
        <v>44</v>
      </c>
      <c r="B70" s="26"/>
      <c r="C70" s="11"/>
      <c r="D70" s="12"/>
      <c r="E70" s="11"/>
      <c r="F70" s="145"/>
      <c r="G70" s="11"/>
      <c r="H70" s="13"/>
      <c r="I70" s="19"/>
      <c r="J70" s="149"/>
      <c r="K70" s="19"/>
      <c r="L70" s="21">
        <f t="shared" si="0"/>
        <v>0</v>
      </c>
      <c r="M70" s="150"/>
      <c r="N70" s="13"/>
      <c r="O70" s="19"/>
      <c r="P70" s="20"/>
      <c r="Q70" s="20">
        <f t="shared" si="11"/>
        <v>0</v>
      </c>
      <c r="R70" s="20">
        <f t="shared" si="12"/>
        <v>0</v>
      </c>
      <c r="S70" s="20">
        <f t="shared" si="13"/>
        <v>0</v>
      </c>
      <c r="T70" s="20"/>
      <c r="U70" s="21">
        <f t="shared" si="4"/>
        <v>0</v>
      </c>
      <c r="V70" s="68"/>
      <c r="W70" s="68"/>
      <c r="X70" s="176"/>
      <c r="Y70" s="68"/>
      <c r="Z70" s="176"/>
      <c r="AA70" s="68"/>
      <c r="AB70" s="176"/>
      <c r="AC70" s="68"/>
      <c r="AD70" s="176"/>
      <c r="AE70" s="68"/>
      <c r="AF70" s="176"/>
      <c r="AG70" s="69"/>
      <c r="AH70" s="176"/>
      <c r="AI70" s="67">
        <f t="shared" si="5"/>
        <v>0</v>
      </c>
      <c r="AJ70" s="43"/>
      <c r="AK70" s="77"/>
      <c r="AL70" s="78"/>
      <c r="AM70" s="78"/>
      <c r="AN70" s="78"/>
      <c r="AO70" s="78"/>
      <c r="AP70" s="78"/>
      <c r="AQ70" s="77"/>
      <c r="AR70" s="66"/>
      <c r="AS70" s="102"/>
      <c r="AT70" s="174" t="e">
        <f t="shared" si="6"/>
        <v>#DIV/0!</v>
      </c>
      <c r="AU70" s="151">
        <v>0.9</v>
      </c>
      <c r="AV70" s="56" t="str">
        <f t="shared" si="8"/>
        <v/>
      </c>
      <c r="AW70" s="212" t="str">
        <f t="shared" si="10"/>
        <v/>
      </c>
      <c r="AX70" s="101" t="str">
        <f t="shared" si="9"/>
        <v/>
      </c>
      <c r="AY70" s="202" t="e">
        <f t="shared" si="7"/>
        <v>#VALUE!</v>
      </c>
    </row>
    <row r="71" spans="1:51" ht="15.75" thickBot="1" x14ac:dyDescent="0.3">
      <c r="A71" s="204">
        <v>45</v>
      </c>
      <c r="B71" s="152"/>
      <c r="C71" s="153"/>
      <c r="D71" s="154"/>
      <c r="E71" s="153"/>
      <c r="F71" s="155"/>
      <c r="G71" s="153"/>
      <c r="H71" s="157"/>
      <c r="I71" s="156"/>
      <c r="J71" s="158"/>
      <c r="K71" s="156"/>
      <c r="L71" s="159">
        <f t="shared" si="0"/>
        <v>0</v>
      </c>
      <c r="M71" s="193"/>
      <c r="N71" s="157"/>
      <c r="O71" s="156"/>
      <c r="P71" s="160"/>
      <c r="Q71" s="160">
        <f t="shared" si="11"/>
        <v>0</v>
      </c>
      <c r="R71" s="160">
        <f t="shared" si="12"/>
        <v>0</v>
      </c>
      <c r="S71" s="160">
        <f t="shared" si="13"/>
        <v>0</v>
      </c>
      <c r="T71" s="160"/>
      <c r="U71" s="159">
        <f t="shared" si="4"/>
        <v>0</v>
      </c>
      <c r="V71" s="161"/>
      <c r="W71" s="161"/>
      <c r="X71" s="177"/>
      <c r="Y71" s="161"/>
      <c r="Z71" s="177"/>
      <c r="AA71" s="161"/>
      <c r="AB71" s="177"/>
      <c r="AC71" s="161"/>
      <c r="AD71" s="177"/>
      <c r="AE71" s="161"/>
      <c r="AF71" s="177"/>
      <c r="AG71" s="162"/>
      <c r="AH71" s="177"/>
      <c r="AI71" s="67">
        <f t="shared" si="5"/>
        <v>0</v>
      </c>
      <c r="AJ71" s="163"/>
      <c r="AK71" s="164"/>
      <c r="AL71" s="165"/>
      <c r="AM71" s="165"/>
      <c r="AN71" s="165"/>
      <c r="AO71" s="165"/>
      <c r="AP71" s="165"/>
      <c r="AQ71" s="164"/>
      <c r="AR71" s="166"/>
      <c r="AS71" s="167"/>
      <c r="AT71" s="205" t="e">
        <f t="shared" si="6"/>
        <v>#DIV/0!</v>
      </c>
      <c r="AU71" s="362">
        <v>0.9</v>
      </c>
      <c r="AV71" s="213" t="str">
        <f t="shared" si="8"/>
        <v/>
      </c>
      <c r="AW71" s="213" t="str">
        <f t="shared" si="10"/>
        <v/>
      </c>
      <c r="AX71" s="168" t="str">
        <f t="shared" si="9"/>
        <v/>
      </c>
      <c r="AY71" s="202" t="e">
        <f t="shared" si="7"/>
        <v>#VALUE!</v>
      </c>
    </row>
    <row r="72" spans="1:51" ht="15.75" thickBot="1" x14ac:dyDescent="0.3">
      <c r="A72" s="45"/>
      <c r="B72" s="46"/>
      <c r="C72" s="47"/>
      <c r="D72" s="48"/>
      <c r="E72" s="47"/>
      <c r="F72" s="47"/>
      <c r="G72" s="47"/>
      <c r="H72" s="49"/>
      <c r="I72" s="50"/>
      <c r="J72" s="50"/>
      <c r="K72" s="50"/>
      <c r="L72" s="55"/>
      <c r="M72" s="55"/>
      <c r="N72" s="51"/>
      <c r="O72" s="50"/>
      <c r="P72" s="52"/>
      <c r="Q72" s="52"/>
      <c r="R72" s="52"/>
      <c r="S72" s="52"/>
      <c r="T72" s="52"/>
      <c r="U72" s="55"/>
      <c r="V72" s="53"/>
      <c r="W72" s="53"/>
      <c r="X72" s="53"/>
      <c r="Y72" s="53"/>
      <c r="Z72" s="53"/>
      <c r="AA72" s="53"/>
      <c r="AB72" s="53"/>
      <c r="AC72" s="53"/>
      <c r="AD72" s="53"/>
      <c r="AE72" s="53"/>
      <c r="AF72" s="53"/>
      <c r="AG72" s="54"/>
      <c r="AH72" s="54"/>
      <c r="AI72" s="55"/>
      <c r="AJ72" s="54"/>
      <c r="AK72" s="55"/>
      <c r="AL72" s="55"/>
      <c r="AM72" s="55"/>
      <c r="AN72" s="55"/>
      <c r="AO72" s="55"/>
      <c r="AP72" s="55"/>
      <c r="AQ72" s="55"/>
      <c r="AR72" s="55"/>
    </row>
    <row r="73" spans="1:51" ht="15.75" thickBot="1" x14ac:dyDescent="0.3">
      <c r="A73" s="79" t="s">
        <v>49</v>
      </c>
      <c r="B73" s="80"/>
      <c r="C73" s="80"/>
      <c r="D73" s="80"/>
      <c r="E73" s="80"/>
      <c r="F73" s="80"/>
      <c r="G73" s="80"/>
      <c r="H73" s="80"/>
      <c r="I73" s="81">
        <f>SUBTOTAL(9,I27:I71)</f>
        <v>0</v>
      </c>
      <c r="J73" s="81"/>
      <c r="K73" s="81">
        <f t="shared" ref="K73:M73" si="15">SUBTOTAL(9,K27:K71)</f>
        <v>0</v>
      </c>
      <c r="L73" s="81">
        <f t="shared" si="15"/>
        <v>0</v>
      </c>
      <c r="M73" s="81">
        <f t="shared" si="15"/>
        <v>0</v>
      </c>
      <c r="N73" s="82"/>
      <c r="O73" s="81">
        <f t="shared" ref="O73:W73" si="16">SUBTOTAL(9,O27:O71)</f>
        <v>0</v>
      </c>
      <c r="P73" s="81">
        <f t="shared" si="16"/>
        <v>0</v>
      </c>
      <c r="Q73" s="81">
        <f t="shared" si="16"/>
        <v>0</v>
      </c>
      <c r="R73" s="81">
        <f t="shared" si="16"/>
        <v>0</v>
      </c>
      <c r="S73" s="81">
        <f t="shared" si="16"/>
        <v>0</v>
      </c>
      <c r="T73" s="81">
        <f t="shared" si="16"/>
        <v>0</v>
      </c>
      <c r="U73" s="81">
        <f t="shared" si="16"/>
        <v>0</v>
      </c>
      <c r="V73" s="81">
        <f t="shared" si="16"/>
        <v>0</v>
      </c>
      <c r="W73" s="81">
        <f t="shared" si="16"/>
        <v>0</v>
      </c>
      <c r="X73" s="81"/>
      <c r="Y73" s="81">
        <f>SUBTOTAL(9,Y27:Y71)</f>
        <v>0</v>
      </c>
      <c r="Z73" s="81"/>
      <c r="AA73" s="81">
        <f>SUBTOTAL(9,AA27:AA71)</f>
        <v>0</v>
      </c>
      <c r="AB73" s="81"/>
      <c r="AC73" s="81">
        <f>SUBTOTAL(9,AC27:AC71)</f>
        <v>0</v>
      </c>
      <c r="AD73" s="81"/>
      <c r="AE73" s="81">
        <f>SUBTOTAL(9,AE27:AE71)</f>
        <v>0</v>
      </c>
      <c r="AF73" s="83"/>
      <c r="AG73" s="81">
        <f>SUBTOTAL(9,AG27:AG71)</f>
        <v>0</v>
      </c>
      <c r="AH73" s="183"/>
      <c r="AI73" s="81">
        <f>SUBTOTAL(9,AI27:AI71)</f>
        <v>0</v>
      </c>
      <c r="AJ73" s="184"/>
      <c r="AK73" s="60">
        <f t="shared" ref="AK73:AS73" si="17">SUBTOTAL(9,AK27:AK71)</f>
        <v>0</v>
      </c>
      <c r="AL73" s="61">
        <f t="shared" si="17"/>
        <v>0</v>
      </c>
      <c r="AM73" s="61">
        <f t="shared" si="17"/>
        <v>0</v>
      </c>
      <c r="AN73" s="61">
        <f t="shared" si="17"/>
        <v>0</v>
      </c>
      <c r="AO73" s="61">
        <f t="shared" si="17"/>
        <v>0</v>
      </c>
      <c r="AP73" s="61">
        <f t="shared" si="17"/>
        <v>0</v>
      </c>
      <c r="AQ73" s="61">
        <f t="shared" si="17"/>
        <v>0</v>
      </c>
      <c r="AR73" s="61">
        <f t="shared" si="17"/>
        <v>0</v>
      </c>
      <c r="AS73" s="61">
        <f t="shared" si="17"/>
        <v>0</v>
      </c>
      <c r="AT73" s="187"/>
      <c r="AU73" s="188"/>
      <c r="AV73" s="62">
        <f t="shared" ref="AU73:AW73" si="18">SUBTOTAL(9,AV27:AV71)</f>
        <v>0</v>
      </c>
      <c r="AW73" s="214"/>
      <c r="AX73" s="103">
        <f>IF(ISERROR(SUM(AX27:AX71)),0,SUM(AX27:AX71))</f>
        <v>0</v>
      </c>
      <c r="AY73" s="104" t="e">
        <f>#REF!-AW73</f>
        <v>#REF!</v>
      </c>
    </row>
    <row r="75" spans="1:51" x14ac:dyDescent="0.25">
      <c r="P75" s="181" t="s">
        <v>138</v>
      </c>
      <c r="Q75" s="182"/>
      <c r="R75" s="182"/>
      <c r="S75" s="182"/>
      <c r="T75" s="182"/>
      <c r="U75" s="182"/>
      <c r="V75" s="180"/>
      <c r="W75" s="185">
        <f>K10-W73</f>
        <v>0</v>
      </c>
      <c r="X75" s="186"/>
      <c r="Y75" s="185">
        <f>M10-Y73</f>
        <v>0</v>
      </c>
      <c r="Z75" s="186"/>
      <c r="AA75" s="185">
        <f>O10-AA73</f>
        <v>0</v>
      </c>
      <c r="AB75" s="186"/>
      <c r="AC75" s="185">
        <f>Q10-AC73</f>
        <v>0</v>
      </c>
      <c r="AD75" s="186"/>
      <c r="AE75" s="185">
        <f>W10-AE73</f>
        <v>0</v>
      </c>
      <c r="AF75" s="186"/>
      <c r="AG75" s="185">
        <f>Y10-AG73</f>
        <v>0</v>
      </c>
      <c r="AH75" s="186"/>
    </row>
    <row r="76" spans="1:51" x14ac:dyDescent="0.25">
      <c r="A76" s="260" t="str">
        <f>IF(OR(A78&gt;"",A79&gt;"",A80&gt;""),"Fehlermeldung:","")</f>
        <v/>
      </c>
      <c r="B76" s="260"/>
      <c r="C76" s="260"/>
      <c r="P76" s="181" t="s">
        <v>118</v>
      </c>
      <c r="Q76" s="182"/>
      <c r="R76" s="182"/>
      <c r="S76" s="182"/>
      <c r="T76" s="182"/>
      <c r="U76" s="182"/>
      <c r="V76" s="182"/>
      <c r="W76" s="182"/>
      <c r="X76" s="182"/>
      <c r="Y76" s="182"/>
      <c r="Z76" s="182"/>
      <c r="AA76" s="182"/>
      <c r="AB76" s="182"/>
      <c r="AC76" s="182"/>
      <c r="AD76" s="182"/>
      <c r="AE76" s="182"/>
      <c r="AF76" s="182"/>
      <c r="AG76" s="182"/>
      <c r="AH76" s="180"/>
    </row>
    <row r="78" spans="1:51" x14ac:dyDescent="0.25">
      <c r="A78" s="4" t="str">
        <f>IF(SUMIFS(V27:V71,B27:B71,G1)=G3,"","- Die beantragte Auszahlung stimmt nicht mit den zur Erstattung angemeldeten Ausgaben überein.")</f>
        <v/>
      </c>
    </row>
    <row r="79" spans="1:51" x14ac:dyDescent="0.25">
      <c r="A79" s="4" t="str">
        <f>IF(S73&gt;0,"- Sie haben in Ihrer Zahlung den Skontobetrag nicht vollständig abgezogen. Da dieser nicht förderfähig ist, ist dieser in der Spalte P - davon nicht förderfähig - zu berücksichtigen.","")</f>
        <v/>
      </c>
    </row>
    <row r="80" spans="1:51" x14ac:dyDescent="0.25">
      <c r="A80" s="4" t="str">
        <f>IF(AI73&lt;&gt;0,"- Die zur Erstattung angemeldet förderfähigen Ausgaben (Brutto in €) stimmen nicht mit der Aufteilung der förderfähigen Ausgaben nach Fördergegenständen überein.","")</f>
        <v/>
      </c>
    </row>
    <row r="81" spans="1:8" x14ac:dyDescent="0.25">
      <c r="A81" s="4" t="str">
        <f>IF(OR(W75&lt;0,Y75&lt;0,AA75&lt;0,AC75&lt;0,AE75&lt;0,AG75&lt;0),"- Bei der Zurodnung der förderfähigen Ausgaben zu den Fördergegenständen, erfolgt eine Überschreitung der bewilligten Ausgaben nach Fördergegenstäden. Werden diese durch Minderausgaben in anderen Positionen gedeckt?","")</f>
        <v/>
      </c>
    </row>
    <row r="85" spans="1:8" x14ac:dyDescent="0.25">
      <c r="A85" s="261" t="s">
        <v>106</v>
      </c>
      <c r="B85" s="262"/>
      <c r="C85" s="262"/>
      <c r="D85" s="262"/>
      <c r="E85" s="262"/>
      <c r="F85" s="262"/>
      <c r="G85" s="262"/>
      <c r="H85" s="263"/>
    </row>
    <row r="86" spans="1:8" ht="90" customHeight="1" x14ac:dyDescent="0.25">
      <c r="A86" s="264"/>
      <c r="B86" s="265"/>
      <c r="C86" s="265"/>
      <c r="D86" s="265"/>
      <c r="E86" s="265"/>
      <c r="F86" s="265"/>
      <c r="G86" s="265"/>
      <c r="H86" s="266"/>
    </row>
    <row r="91" spans="1:8" x14ac:dyDescent="0.25">
      <c r="A91" s="172"/>
      <c r="B91" s="172"/>
      <c r="C91" s="172"/>
      <c r="D91" s="172"/>
    </row>
    <row r="92" spans="1:8" x14ac:dyDescent="0.25">
      <c r="A92" t="s">
        <v>107</v>
      </c>
    </row>
    <row r="95" spans="1:8" x14ac:dyDescent="0.25">
      <c r="A95" s="172"/>
      <c r="B95" s="172"/>
      <c r="C95" s="172"/>
      <c r="D95" s="172"/>
      <c r="E95" s="172"/>
      <c r="G95" s="172"/>
      <c r="H95" s="172"/>
    </row>
    <row r="96" spans="1:8" x14ac:dyDescent="0.25">
      <c r="A96" t="s">
        <v>109</v>
      </c>
      <c r="G96" s="269" t="s">
        <v>108</v>
      </c>
      <c r="H96" s="269"/>
    </row>
    <row r="97" spans="1:8" x14ac:dyDescent="0.25">
      <c r="A97" t="s">
        <v>110</v>
      </c>
      <c r="H97" s="74" t="s">
        <v>111</v>
      </c>
    </row>
  </sheetData>
  <sheetProtection algorithmName="SHA-512" hashValue="+MoBXe9ZZ7XhlTs1TySt2UyO/bHBGZUzBEuknKoa9h2kFISBLxBuh0UEOyZ15TNlfAUz6WqK1ee9DsGqhTDRHA==" saltValue="5H/BSSvGxzRSA3paEs84iA==" spinCount="100000" sheet="1" formatCells="0" formatColumns="0" insertRows="0" sort="0"/>
  <protectedRanges>
    <protectedRange algorithmName="SHA-512" hashValue="723fkCBXjqfPkcGdixOgJfW5WcxASqogLMMchIqn7rcm16Zop4xsBFZxLuXjbHfuOD+k38iGoqu/QqWFZCDSYw==" saltValue="l1gnCtw+pogFPoGBlUPkgQ==" spinCount="100000" sqref="AK27:AS71 AU27:AV71" name="Bereich1" securityDescriptor="O:WDG:WDD:(A;;CC;;;S-1-5-21-1630851495-3816166248-898928822-12054)(A;;CC;;;S-1-5-21-1630851495-3816166248-898928822-15708)(A;;CC;;;S-1-5-21-1630851495-3816166248-898928822-15709)(A;;CC;;;S-1-5-21-1630851495-3816166248-898928822-15710)(A;;CC;;;S-1-5-21-1630851495-3816166248-898928822-15713)(A;;CC;;;S-1-5-21-1630851495-3816166248-898928822-15714)(A;;CC;;;S-1-5-21-1630851495-3816166248-898928822-16244)(A;;CC;;;S-1-5-21-1630851495-3816166248-898928822-3042)(A;;CC;;;S-1-5-21-1630851495-3816166248-898928822-6356)(A;;CC;;;S-1-5-21-1630851495-3816166248-898928822-70069)(A;;CC;;;S-1-5-21-1630851495-3816166248-898928822-72129)(A;;CC;;;S-1-5-21-1630851495-3816166248-898928822-75516)(A;;CC;;;S-1-5-21-1630851495-3816166248-898928822-79914)"/>
  </protectedRanges>
  <autoFilter ref="A26:AY71" xr:uid="{00000000-0001-0000-0100-000000000000}"/>
  <mergeCells count="70">
    <mergeCell ref="G6:H6"/>
    <mergeCell ref="G7:H7"/>
    <mergeCell ref="G8:H8"/>
    <mergeCell ref="G9:H9"/>
    <mergeCell ref="G10:H10"/>
    <mergeCell ref="G14:H14"/>
    <mergeCell ref="G16:H16"/>
    <mergeCell ref="G15:H15"/>
    <mergeCell ref="A13:H13"/>
    <mergeCell ref="AU24:AU25"/>
    <mergeCell ref="AK23:AS23"/>
    <mergeCell ref="AS24:AS25"/>
    <mergeCell ref="Q24:S25"/>
    <mergeCell ref="O24:O25"/>
    <mergeCell ref="P24:P25"/>
    <mergeCell ref="AV24:AV25"/>
    <mergeCell ref="AW24:AW25"/>
    <mergeCell ref="AX24:AX25"/>
    <mergeCell ref="A1:E1"/>
    <mergeCell ref="A2:E2"/>
    <mergeCell ref="A3:E3"/>
    <mergeCell ref="A21:K21"/>
    <mergeCell ref="A16:E16"/>
    <mergeCell ref="A15:E15"/>
    <mergeCell ref="A14:E14"/>
    <mergeCell ref="A10:F10"/>
    <mergeCell ref="A6:F6"/>
    <mergeCell ref="A7:F7"/>
    <mergeCell ref="A8:F8"/>
    <mergeCell ref="A9:F9"/>
    <mergeCell ref="K6:Z6"/>
    <mergeCell ref="G96:H96"/>
    <mergeCell ref="K24:K25"/>
    <mergeCell ref="L24:L25"/>
    <mergeCell ref="N24:N25"/>
    <mergeCell ref="M24:M25"/>
    <mergeCell ref="J24:J25"/>
    <mergeCell ref="A76:C76"/>
    <mergeCell ref="A85:H85"/>
    <mergeCell ref="A86:H86"/>
    <mergeCell ref="H24:H25"/>
    <mergeCell ref="I24:I25"/>
    <mergeCell ref="A24:A25"/>
    <mergeCell ref="B24:B25"/>
    <mergeCell ref="C24:C25"/>
    <mergeCell ref="D24:D25"/>
    <mergeCell ref="E24:E25"/>
    <mergeCell ref="F24:F25"/>
    <mergeCell ref="G24:G25"/>
    <mergeCell ref="I1:Q3"/>
    <mergeCell ref="W24:AI24"/>
    <mergeCell ref="K7:L9"/>
    <mergeCell ref="M7:N9"/>
    <mergeCell ref="O7:P9"/>
    <mergeCell ref="V24:V25"/>
    <mergeCell ref="K11:Y11"/>
    <mergeCell ref="U24:U25"/>
    <mergeCell ref="Q7:V9"/>
    <mergeCell ref="Q10:V10"/>
    <mergeCell ref="W7:X9"/>
    <mergeCell ref="Y7:Z9"/>
    <mergeCell ref="Y10:Z10"/>
    <mergeCell ref="W10:X10"/>
    <mergeCell ref="K10:L10"/>
    <mergeCell ref="M10:N10"/>
    <mergeCell ref="O10:P10"/>
    <mergeCell ref="AR24:AR25"/>
    <mergeCell ref="AQ24:AQ25"/>
    <mergeCell ref="AJ24:AJ25"/>
    <mergeCell ref="AK24:AP24"/>
  </mergeCells>
  <conditionalFormatting sqref="P27:T72">
    <cfRule type="expression" dxfId="2" priority="5">
      <formula>P27&gt;0</formula>
    </cfRule>
  </conditionalFormatting>
  <conditionalFormatting sqref="AT27:AT71">
    <cfRule type="cellIs" dxfId="1" priority="2" operator="greaterThan">
      <formula>90%</formula>
    </cfRule>
  </conditionalFormatting>
  <conditionalFormatting sqref="AT73">
    <cfRule type="cellIs" dxfId="0" priority="1" operator="greaterThan">
      <formula>90%</formula>
    </cfRule>
  </conditionalFormatting>
  <dataValidations count="4">
    <dataValidation type="list" allowBlank="1" showInputMessage="1" showErrorMessage="1" sqref="G15" xr:uid="{00000000-0002-0000-0100-000000000000}">
      <formula1>"Bitte auswählen,Ja,Nein"</formula1>
    </dataValidation>
    <dataValidation type="list" allowBlank="1" showInputMessage="1" showErrorMessage="1" sqref="D27:D71" xr:uid="{00000000-0002-0000-0100-000001000000}">
      <formula1>"AR,SR,ER,SEB,TA"</formula1>
    </dataValidation>
    <dataValidation type="list" allowBlank="1" showInputMessage="1" showErrorMessage="1" sqref="G14:H14" xr:uid="{00000000-0002-0000-0100-000002000000}">
      <formula1>"Bitte auswählen,ist bereits vorhanden (eine entsprechende Bestätigung wurde eingereicht), wurde beantragt und mit diesem oder einen früheren Zahlungsantrag eingereicht"</formula1>
    </dataValidation>
    <dataValidation type="list" allowBlank="1" showInputMessage="1" showErrorMessage="1" sqref="G16:H16" xr:uid="{00000000-0002-0000-0100-000003000000}">
      <formula1>"Bitte auswählen,Die mobilen Endgeräte überschreiten nicht 20% des Gesamtinvestitionsvolumens für alle allgemeinb. Schulen des Schulträgers,Die mobilen Endgeräte betragen nicht mehr als 25.000 EUR für diese Schule."</formula1>
    </dataValidation>
  </dataValidations>
  <pageMargins left="0.70866141732283472" right="0.70866141732283472" top="0.78740157480314965" bottom="0.78740157480314965" header="0.31496062992125984" footer="0.31496062992125984"/>
  <pageSetup paperSize="8" scale="41" fitToWidth="0" orientation="landscape" cellComments="asDisplayed" r:id="rId1"/>
  <headerFooter>
    <oddHeader xml:space="preserve">&amp;CÜbersicht Rechnungen </oddHeader>
    <oddFooter>&amp;CStand 07/2023</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P48"/>
  <sheetViews>
    <sheetView tabSelected="1" zoomScaleNormal="100" workbookViewId="0">
      <selection activeCell="J21" sqref="J21"/>
    </sheetView>
  </sheetViews>
  <sheetFormatPr baseColWidth="10" defaultRowHeight="15" x14ac:dyDescent="0.25"/>
  <cols>
    <col min="1" max="1" width="7" customWidth="1"/>
    <col min="2" max="2" width="21" customWidth="1"/>
    <col min="3" max="3" width="24.42578125" customWidth="1"/>
    <col min="4" max="4" width="17.140625" customWidth="1"/>
    <col min="5" max="5" width="14.28515625" customWidth="1"/>
    <col min="6" max="6" width="18" customWidth="1"/>
    <col min="7" max="7" width="24" customWidth="1"/>
    <col min="8" max="8" width="15" customWidth="1"/>
    <col min="9" max="9" width="19.28515625" customWidth="1"/>
    <col min="10" max="10" width="15.7109375" customWidth="1"/>
    <col min="11" max="11" width="17.5703125" customWidth="1"/>
    <col min="12" max="12" width="17" customWidth="1"/>
    <col min="13" max="13" width="19.42578125" customWidth="1"/>
    <col min="14" max="15" width="11.42578125" hidden="1" customWidth="1"/>
    <col min="16" max="16" width="18.140625" hidden="1" customWidth="1"/>
  </cols>
  <sheetData>
    <row r="1" spans="1:16" x14ac:dyDescent="0.25">
      <c r="A1" s="320" t="s">
        <v>0</v>
      </c>
      <c r="B1" s="320"/>
      <c r="C1" s="323">
        <f>'1-Übersicht Rechnungen'!G6</f>
        <v>0</v>
      </c>
      <c r="D1" s="323"/>
      <c r="E1" s="323"/>
      <c r="G1" s="14" t="s">
        <v>1</v>
      </c>
      <c r="H1" s="76">
        <f>'1-Übersicht Rechnungen'!G1</f>
        <v>0</v>
      </c>
      <c r="J1" s="321" t="s">
        <v>2</v>
      </c>
      <c r="K1" s="321"/>
      <c r="L1" s="15">
        <f>'1-Übersicht Rechnungen'!G2</f>
        <v>0</v>
      </c>
    </row>
    <row r="2" spans="1:16" x14ac:dyDescent="0.25">
      <c r="A2" s="320" t="s">
        <v>3</v>
      </c>
      <c r="B2" s="320"/>
      <c r="C2" s="323">
        <f>'1-Übersicht Rechnungen'!G7</f>
        <v>0</v>
      </c>
      <c r="D2" s="323"/>
      <c r="E2" s="323"/>
      <c r="H2" s="1"/>
    </row>
    <row r="3" spans="1:16" x14ac:dyDescent="0.25">
      <c r="A3" s="320" t="s">
        <v>4</v>
      </c>
      <c r="B3" s="320"/>
      <c r="C3" s="323">
        <f>'1-Übersicht Rechnungen'!G8</f>
        <v>0</v>
      </c>
      <c r="D3" s="323"/>
      <c r="E3" s="323"/>
      <c r="H3" s="1"/>
    </row>
    <row r="4" spans="1:16" ht="21" x14ac:dyDescent="0.35">
      <c r="A4" s="1"/>
      <c r="C4" s="6"/>
      <c r="D4" s="16" t="s">
        <v>16</v>
      </c>
      <c r="E4" s="6"/>
      <c r="F4" s="6"/>
      <c r="G4" s="6"/>
      <c r="H4" s="1"/>
    </row>
    <row r="5" spans="1:16" ht="21" x14ac:dyDescent="0.35">
      <c r="A5" s="1"/>
      <c r="C5" s="6"/>
      <c r="D5" s="16"/>
      <c r="E5" s="6"/>
      <c r="F5" s="6"/>
      <c r="G5" s="6"/>
      <c r="H5" s="1"/>
    </row>
    <row r="6" spans="1:16" ht="21" x14ac:dyDescent="0.35">
      <c r="A6" s="1"/>
      <c r="C6" s="6"/>
      <c r="D6" s="16"/>
      <c r="E6" s="6"/>
      <c r="F6" s="6"/>
      <c r="G6" s="6"/>
      <c r="H6" s="1"/>
    </row>
    <row r="7" spans="1:16" ht="21" x14ac:dyDescent="0.35">
      <c r="A7" s="1"/>
      <c r="C7" s="6"/>
      <c r="D7" s="6"/>
      <c r="E7" s="6"/>
      <c r="F7" s="6"/>
      <c r="G7" s="6"/>
      <c r="H7" s="1"/>
    </row>
    <row r="8" spans="1:16" x14ac:dyDescent="0.25">
      <c r="A8" s="1"/>
      <c r="H8" s="1"/>
      <c r="N8" s="322" t="s">
        <v>24</v>
      </c>
      <c r="O8" s="322"/>
      <c r="P8" s="322"/>
    </row>
    <row r="9" spans="1:16" ht="90" x14ac:dyDescent="0.25">
      <c r="A9" s="18" t="s">
        <v>75</v>
      </c>
      <c r="B9" s="18" t="s">
        <v>14</v>
      </c>
      <c r="C9" s="18" t="s">
        <v>81</v>
      </c>
      <c r="D9" s="18" t="s">
        <v>17</v>
      </c>
      <c r="E9" s="18" t="s">
        <v>18</v>
      </c>
      <c r="F9" s="18" t="s">
        <v>19</v>
      </c>
      <c r="G9" s="18" t="s">
        <v>21</v>
      </c>
      <c r="H9" s="18" t="s">
        <v>20</v>
      </c>
      <c r="I9" s="17" t="s">
        <v>22</v>
      </c>
      <c r="J9" s="106" t="s">
        <v>78</v>
      </c>
      <c r="K9" s="17" t="s">
        <v>23</v>
      </c>
      <c r="L9" s="144" t="s">
        <v>79</v>
      </c>
      <c r="M9" s="144" t="s">
        <v>80</v>
      </c>
      <c r="N9" s="138" t="s">
        <v>89</v>
      </c>
      <c r="O9" s="139" t="s">
        <v>90</v>
      </c>
      <c r="P9" s="139" t="s">
        <v>91</v>
      </c>
    </row>
    <row r="10" spans="1:16" x14ac:dyDescent="0.25">
      <c r="A10" s="37"/>
      <c r="B10" s="37"/>
      <c r="C10" s="195"/>
      <c r="D10" s="94"/>
      <c r="E10" s="94"/>
      <c r="F10" s="32"/>
      <c r="G10" s="150"/>
      <c r="H10" s="150"/>
      <c r="I10" s="21">
        <f t="shared" ref="I10:I34" si="0">G10+H10</f>
        <v>0</v>
      </c>
      <c r="J10" s="75" t="e">
        <f>H10/G10</f>
        <v>#DIV/0!</v>
      </c>
      <c r="K10" s="21">
        <f>SUMIFS('1-Übersicht Rechnungen'!$I$27:$I$71,'1-Übersicht Rechnungen'!$G$27:$G$71,'2-Übersicht Vergabe'!A10)</f>
        <v>0</v>
      </c>
      <c r="L10" s="21">
        <f>SUMIFS('1-Übersicht Rechnungen'!$L$27:$L$71,'1-Übersicht Rechnungen'!$G$27:$G$71,'2-Übersicht Vergabe'!A10)</f>
        <v>0</v>
      </c>
      <c r="M10" s="21">
        <f>SUMIFS('1-Übersicht Rechnungen'!$V$27:$V$71,'1-Übersicht Rechnungen'!$G$27:$G$71,'2-Übersicht Vergabe'!A10)</f>
        <v>0</v>
      </c>
      <c r="N10" s="14"/>
      <c r="O10" s="14"/>
      <c r="P10" s="14"/>
    </row>
    <row r="11" spans="1:16" x14ac:dyDescent="0.25">
      <c r="A11" s="37"/>
      <c r="B11" s="37"/>
      <c r="C11" s="195"/>
      <c r="D11" s="94"/>
      <c r="E11" s="94"/>
      <c r="F11" s="32"/>
      <c r="G11" s="150"/>
      <c r="H11" s="150"/>
      <c r="I11" s="21">
        <f t="shared" si="0"/>
        <v>0</v>
      </c>
      <c r="J11" s="75" t="e">
        <f t="shared" ref="J11:J34" si="1">H11/G11</f>
        <v>#DIV/0!</v>
      </c>
      <c r="K11" s="21">
        <f>SUMIFS('1-Übersicht Rechnungen'!$I$27:$I$71,'1-Übersicht Rechnungen'!$G$27:$G$71,'2-Übersicht Vergabe'!A11)</f>
        <v>0</v>
      </c>
      <c r="L11" s="21">
        <f>SUMIFS('1-Übersicht Rechnungen'!$L$27:$L$71,'1-Übersicht Rechnungen'!$G$27:$G$71,'2-Übersicht Vergabe'!A11)</f>
        <v>0</v>
      </c>
      <c r="M11" s="21">
        <f>SUMIFS('1-Übersicht Rechnungen'!$V$27:$V$71,'1-Übersicht Rechnungen'!$G$27:$G$71,'2-Übersicht Vergabe'!A11)</f>
        <v>0</v>
      </c>
      <c r="N11" s="14"/>
      <c r="O11" s="14"/>
      <c r="P11" s="14"/>
    </row>
    <row r="12" spans="1:16" x14ac:dyDescent="0.25">
      <c r="A12" s="37"/>
      <c r="B12" s="37"/>
      <c r="C12" s="195"/>
      <c r="D12" s="94"/>
      <c r="E12" s="94"/>
      <c r="F12" s="32"/>
      <c r="G12" s="150"/>
      <c r="H12" s="150"/>
      <c r="I12" s="21">
        <f t="shared" si="0"/>
        <v>0</v>
      </c>
      <c r="J12" s="75" t="e">
        <f t="shared" si="1"/>
        <v>#DIV/0!</v>
      </c>
      <c r="K12" s="21">
        <f>SUMIFS('1-Übersicht Rechnungen'!$I$27:$I$71,'1-Übersicht Rechnungen'!$G$27:$G$71,'2-Übersicht Vergabe'!A12)</f>
        <v>0</v>
      </c>
      <c r="L12" s="21">
        <f>SUMIFS('1-Übersicht Rechnungen'!$L$27:$L$71,'1-Übersicht Rechnungen'!$G$27:$G$71,'2-Übersicht Vergabe'!A12)</f>
        <v>0</v>
      </c>
      <c r="M12" s="21">
        <f>SUMIFS('1-Übersicht Rechnungen'!$V$27:$V$71,'1-Übersicht Rechnungen'!$G$27:$G$71,'2-Übersicht Vergabe'!A12)</f>
        <v>0</v>
      </c>
      <c r="N12" s="14"/>
      <c r="O12" s="14"/>
      <c r="P12" s="14"/>
    </row>
    <row r="13" spans="1:16" x14ac:dyDescent="0.25">
      <c r="A13" s="37"/>
      <c r="B13" s="37"/>
      <c r="C13" s="195"/>
      <c r="D13" s="94"/>
      <c r="E13" s="94"/>
      <c r="F13" s="32"/>
      <c r="G13" s="150"/>
      <c r="H13" s="150"/>
      <c r="I13" s="21">
        <f t="shared" si="0"/>
        <v>0</v>
      </c>
      <c r="J13" s="75" t="e">
        <f t="shared" si="1"/>
        <v>#DIV/0!</v>
      </c>
      <c r="K13" s="21">
        <f>SUMIFS('1-Übersicht Rechnungen'!$I$27:$I$71,'1-Übersicht Rechnungen'!$G$27:$G$71,'2-Übersicht Vergabe'!A13)</f>
        <v>0</v>
      </c>
      <c r="L13" s="21">
        <f>SUMIFS('1-Übersicht Rechnungen'!$L$27:$L$71,'1-Übersicht Rechnungen'!$G$27:$G$71,'2-Übersicht Vergabe'!A13)</f>
        <v>0</v>
      </c>
      <c r="M13" s="21">
        <f>SUMIFS('1-Übersicht Rechnungen'!$V$27:$V$71,'1-Übersicht Rechnungen'!$G$27:$G$71,'2-Übersicht Vergabe'!A13)</f>
        <v>0</v>
      </c>
      <c r="N13" s="14"/>
      <c r="O13" s="14"/>
      <c r="P13" s="14"/>
    </row>
    <row r="14" spans="1:16" x14ac:dyDescent="0.25">
      <c r="A14" s="37"/>
      <c r="B14" s="37"/>
      <c r="C14" s="195"/>
      <c r="D14" s="94"/>
      <c r="E14" s="94"/>
      <c r="F14" s="32"/>
      <c r="G14" s="150"/>
      <c r="H14" s="150"/>
      <c r="I14" s="21">
        <f t="shared" si="0"/>
        <v>0</v>
      </c>
      <c r="J14" s="75" t="e">
        <f t="shared" si="1"/>
        <v>#DIV/0!</v>
      </c>
      <c r="K14" s="21">
        <f>SUMIFS('1-Übersicht Rechnungen'!$I$27:$I$71,'1-Übersicht Rechnungen'!$G$27:$G$71,'2-Übersicht Vergabe'!A14)</f>
        <v>0</v>
      </c>
      <c r="L14" s="21">
        <f>SUMIFS('1-Übersicht Rechnungen'!$L$27:$L$71,'1-Übersicht Rechnungen'!$G$27:$G$71,'2-Übersicht Vergabe'!A14)</f>
        <v>0</v>
      </c>
      <c r="M14" s="21">
        <f>SUMIFS('1-Übersicht Rechnungen'!$V$27:$V$71,'1-Übersicht Rechnungen'!$G$27:$G$71,'2-Übersicht Vergabe'!A14)</f>
        <v>0</v>
      </c>
      <c r="N14" s="14"/>
      <c r="O14" s="14"/>
      <c r="P14" s="14"/>
    </row>
    <row r="15" spans="1:16" x14ac:dyDescent="0.25">
      <c r="A15" s="37"/>
      <c r="B15" s="37"/>
      <c r="C15" s="195"/>
      <c r="D15" s="94"/>
      <c r="E15" s="94"/>
      <c r="F15" s="32"/>
      <c r="G15" s="150"/>
      <c r="H15" s="150"/>
      <c r="I15" s="21">
        <f t="shared" si="0"/>
        <v>0</v>
      </c>
      <c r="J15" s="75" t="e">
        <f t="shared" si="1"/>
        <v>#DIV/0!</v>
      </c>
      <c r="K15" s="21">
        <f>SUMIFS('1-Übersicht Rechnungen'!$I$27:$I$71,'1-Übersicht Rechnungen'!$G$27:$G$71,'2-Übersicht Vergabe'!A15)</f>
        <v>0</v>
      </c>
      <c r="L15" s="21">
        <f>SUMIFS('1-Übersicht Rechnungen'!$L$27:$L$71,'1-Übersicht Rechnungen'!$G$27:$G$71,'2-Übersicht Vergabe'!A15)</f>
        <v>0</v>
      </c>
      <c r="M15" s="21">
        <f>SUMIFS('1-Übersicht Rechnungen'!$V$27:$V$71,'1-Übersicht Rechnungen'!$G$27:$G$71,'2-Übersicht Vergabe'!A15)</f>
        <v>0</v>
      </c>
      <c r="N15" s="14"/>
      <c r="O15" s="14"/>
      <c r="P15" s="14"/>
    </row>
    <row r="16" spans="1:16" x14ac:dyDescent="0.25">
      <c r="A16" s="37"/>
      <c r="B16" s="37"/>
      <c r="C16" s="195"/>
      <c r="D16" s="94"/>
      <c r="E16" s="94"/>
      <c r="F16" s="32"/>
      <c r="G16" s="150"/>
      <c r="H16" s="150"/>
      <c r="I16" s="21">
        <f t="shared" si="0"/>
        <v>0</v>
      </c>
      <c r="J16" s="75" t="e">
        <f t="shared" si="1"/>
        <v>#DIV/0!</v>
      </c>
      <c r="K16" s="21">
        <f>SUMIFS('1-Übersicht Rechnungen'!$I$27:$I$71,'1-Übersicht Rechnungen'!$G$27:$G$71,'2-Übersicht Vergabe'!A16)</f>
        <v>0</v>
      </c>
      <c r="L16" s="21">
        <f>SUMIFS('1-Übersicht Rechnungen'!$L$27:$L$71,'1-Übersicht Rechnungen'!$G$27:$G$71,'2-Übersicht Vergabe'!A16)</f>
        <v>0</v>
      </c>
      <c r="M16" s="21">
        <f>SUMIFS('1-Übersicht Rechnungen'!$V$27:$V$71,'1-Übersicht Rechnungen'!$G$27:$G$71,'2-Übersicht Vergabe'!A16)</f>
        <v>0</v>
      </c>
      <c r="N16" s="14"/>
      <c r="O16" s="14"/>
      <c r="P16" s="14"/>
    </row>
    <row r="17" spans="1:16" x14ac:dyDescent="0.25">
      <c r="A17" s="37"/>
      <c r="B17" s="37"/>
      <c r="C17" s="195"/>
      <c r="D17" s="94"/>
      <c r="E17" s="94"/>
      <c r="F17" s="32"/>
      <c r="G17" s="150"/>
      <c r="H17" s="150"/>
      <c r="I17" s="21">
        <f t="shared" si="0"/>
        <v>0</v>
      </c>
      <c r="J17" s="75" t="e">
        <f t="shared" si="1"/>
        <v>#DIV/0!</v>
      </c>
      <c r="K17" s="21">
        <f>SUMIFS('1-Übersicht Rechnungen'!$I$27:$I$71,'1-Übersicht Rechnungen'!$G$27:$G$71,'2-Übersicht Vergabe'!A17)</f>
        <v>0</v>
      </c>
      <c r="L17" s="21">
        <f>SUMIFS('1-Übersicht Rechnungen'!$L$27:$L$71,'1-Übersicht Rechnungen'!$G$27:$G$71,'2-Übersicht Vergabe'!A17)</f>
        <v>0</v>
      </c>
      <c r="M17" s="21">
        <f>SUMIFS('1-Übersicht Rechnungen'!$V$27:$V$71,'1-Übersicht Rechnungen'!$G$27:$G$71,'2-Übersicht Vergabe'!A17)</f>
        <v>0</v>
      </c>
      <c r="N17" s="14"/>
      <c r="O17" s="14"/>
      <c r="P17" s="14"/>
    </row>
    <row r="18" spans="1:16" x14ac:dyDescent="0.25">
      <c r="A18" s="37"/>
      <c r="B18" s="37"/>
      <c r="C18" s="195"/>
      <c r="D18" s="94"/>
      <c r="E18" s="94"/>
      <c r="F18" s="32"/>
      <c r="G18" s="150"/>
      <c r="H18" s="150"/>
      <c r="I18" s="21">
        <f t="shared" si="0"/>
        <v>0</v>
      </c>
      <c r="J18" s="75" t="e">
        <f t="shared" si="1"/>
        <v>#DIV/0!</v>
      </c>
      <c r="K18" s="21">
        <f>SUMIFS('1-Übersicht Rechnungen'!$I$27:$I$71,'1-Übersicht Rechnungen'!$G$27:$G$71,'2-Übersicht Vergabe'!A18)</f>
        <v>0</v>
      </c>
      <c r="L18" s="21">
        <f>SUMIFS('1-Übersicht Rechnungen'!$L$27:$L$71,'1-Übersicht Rechnungen'!$G$27:$G$71,'2-Übersicht Vergabe'!A18)</f>
        <v>0</v>
      </c>
      <c r="M18" s="21">
        <f>SUMIFS('1-Übersicht Rechnungen'!$V$27:$V$71,'1-Übersicht Rechnungen'!$G$27:$G$71,'2-Übersicht Vergabe'!A18)</f>
        <v>0</v>
      </c>
      <c r="N18" s="14"/>
      <c r="O18" s="14"/>
      <c r="P18" s="14"/>
    </row>
    <row r="19" spans="1:16" x14ac:dyDescent="0.25">
      <c r="A19" s="37"/>
      <c r="B19" s="37"/>
      <c r="C19" s="195"/>
      <c r="D19" s="94"/>
      <c r="E19" s="94"/>
      <c r="F19" s="32"/>
      <c r="G19" s="150"/>
      <c r="H19" s="150"/>
      <c r="I19" s="21">
        <f t="shared" si="0"/>
        <v>0</v>
      </c>
      <c r="J19" s="75" t="e">
        <f t="shared" si="1"/>
        <v>#DIV/0!</v>
      </c>
      <c r="K19" s="21">
        <f>SUMIFS('1-Übersicht Rechnungen'!$I$27:$I$71,'1-Übersicht Rechnungen'!$G$27:$G$71,'2-Übersicht Vergabe'!A19)</f>
        <v>0</v>
      </c>
      <c r="L19" s="21">
        <f>SUMIFS('1-Übersicht Rechnungen'!$L$27:$L$71,'1-Übersicht Rechnungen'!$G$27:$G$71,'2-Übersicht Vergabe'!A19)</f>
        <v>0</v>
      </c>
      <c r="M19" s="21">
        <f>SUMIFS('1-Übersicht Rechnungen'!$V$27:$V$71,'1-Übersicht Rechnungen'!$G$27:$G$71,'2-Übersicht Vergabe'!A19)</f>
        <v>0</v>
      </c>
      <c r="N19" s="14"/>
      <c r="O19" s="14"/>
      <c r="P19" s="14"/>
    </row>
    <row r="20" spans="1:16" x14ac:dyDescent="0.25">
      <c r="A20" s="37"/>
      <c r="B20" s="37"/>
      <c r="C20" s="195"/>
      <c r="D20" s="94"/>
      <c r="E20" s="94"/>
      <c r="F20" s="32"/>
      <c r="G20" s="150"/>
      <c r="H20" s="150"/>
      <c r="I20" s="21">
        <f t="shared" ref="I20" si="2">G20+H20</f>
        <v>0</v>
      </c>
      <c r="J20" s="75" t="e">
        <f t="shared" ref="J20" si="3">H20/G20</f>
        <v>#DIV/0!</v>
      </c>
      <c r="K20" s="21">
        <f>SUMIFS('1-Übersicht Rechnungen'!$I$27:$I$71,'1-Übersicht Rechnungen'!$G$27:$G$71,'2-Übersicht Vergabe'!A20)</f>
        <v>0</v>
      </c>
      <c r="L20" s="21">
        <f>SUMIFS('1-Übersicht Rechnungen'!$L$27:$L$71,'1-Übersicht Rechnungen'!$G$27:$G$71,'2-Übersicht Vergabe'!A20)</f>
        <v>0</v>
      </c>
      <c r="M20" s="21">
        <f>SUMIFS('1-Übersicht Rechnungen'!$V$27:$V$71,'1-Übersicht Rechnungen'!$G$27:$G$71,'2-Übersicht Vergabe'!A20)</f>
        <v>0</v>
      </c>
      <c r="N20" s="14"/>
      <c r="O20" s="14"/>
      <c r="P20" s="14"/>
    </row>
    <row r="21" spans="1:16" x14ac:dyDescent="0.25">
      <c r="A21" s="37"/>
      <c r="B21" s="37"/>
      <c r="C21" s="195"/>
      <c r="D21" s="94"/>
      <c r="E21" s="94"/>
      <c r="F21" s="32"/>
      <c r="G21" s="150"/>
      <c r="H21" s="150"/>
      <c r="I21" s="21">
        <f t="shared" ref="I21:I30" si="4">G21+H21</f>
        <v>0</v>
      </c>
      <c r="J21" s="75" t="e">
        <f t="shared" ref="J21:J30" si="5">H21/G21</f>
        <v>#DIV/0!</v>
      </c>
      <c r="K21" s="21">
        <f>SUMIFS('1-Übersicht Rechnungen'!$I$27:$I$71,'1-Übersicht Rechnungen'!$G$27:$G$71,'2-Übersicht Vergabe'!A21)</f>
        <v>0</v>
      </c>
      <c r="L21" s="21">
        <f>SUMIFS('1-Übersicht Rechnungen'!$L$27:$L$71,'1-Übersicht Rechnungen'!$G$27:$G$71,'2-Übersicht Vergabe'!A21)</f>
        <v>0</v>
      </c>
      <c r="M21" s="21">
        <f>SUMIFS('1-Übersicht Rechnungen'!$V$27:$V$71,'1-Übersicht Rechnungen'!$G$27:$G$71,'2-Übersicht Vergabe'!A21)</f>
        <v>0</v>
      </c>
      <c r="N21" s="14"/>
      <c r="O21" s="14"/>
      <c r="P21" s="14"/>
    </row>
    <row r="22" spans="1:16" x14ac:dyDescent="0.25">
      <c r="A22" s="37"/>
      <c r="B22" s="37"/>
      <c r="C22" s="195"/>
      <c r="D22" s="94"/>
      <c r="E22" s="94"/>
      <c r="F22" s="32"/>
      <c r="G22" s="150"/>
      <c r="H22" s="150"/>
      <c r="I22" s="21">
        <f t="shared" si="4"/>
        <v>0</v>
      </c>
      <c r="J22" s="75" t="e">
        <f t="shared" si="5"/>
        <v>#DIV/0!</v>
      </c>
      <c r="K22" s="21">
        <f>SUMIFS('1-Übersicht Rechnungen'!$I$27:$I$71,'1-Übersicht Rechnungen'!$G$27:$G$71,'2-Übersicht Vergabe'!A22)</f>
        <v>0</v>
      </c>
      <c r="L22" s="21">
        <f>SUMIFS('1-Übersicht Rechnungen'!$L$27:$L$71,'1-Übersicht Rechnungen'!$G$27:$G$71,'2-Übersicht Vergabe'!A22)</f>
        <v>0</v>
      </c>
      <c r="M22" s="21">
        <f>SUMIFS('1-Übersicht Rechnungen'!$V$27:$V$71,'1-Übersicht Rechnungen'!$G$27:$G$71,'2-Übersicht Vergabe'!A22)</f>
        <v>0</v>
      </c>
      <c r="N22" s="14"/>
      <c r="O22" s="14"/>
      <c r="P22" s="14"/>
    </row>
    <row r="23" spans="1:16" x14ac:dyDescent="0.25">
      <c r="A23" s="37"/>
      <c r="B23" s="37"/>
      <c r="C23" s="195"/>
      <c r="D23" s="94"/>
      <c r="E23" s="94"/>
      <c r="F23" s="32"/>
      <c r="G23" s="150"/>
      <c r="H23" s="150"/>
      <c r="I23" s="21">
        <f t="shared" si="4"/>
        <v>0</v>
      </c>
      <c r="J23" s="75" t="e">
        <f t="shared" si="5"/>
        <v>#DIV/0!</v>
      </c>
      <c r="K23" s="21">
        <f>SUMIFS('1-Übersicht Rechnungen'!$I$27:$I$71,'1-Übersicht Rechnungen'!$G$27:$G$71,'2-Übersicht Vergabe'!A23)</f>
        <v>0</v>
      </c>
      <c r="L23" s="21">
        <f>SUMIFS('1-Übersicht Rechnungen'!$L$27:$L$71,'1-Übersicht Rechnungen'!$G$27:$G$71,'2-Übersicht Vergabe'!A23)</f>
        <v>0</v>
      </c>
      <c r="M23" s="21">
        <f>SUMIFS('1-Übersicht Rechnungen'!$V$27:$V$71,'1-Übersicht Rechnungen'!$G$27:$G$71,'2-Übersicht Vergabe'!A23)</f>
        <v>0</v>
      </c>
      <c r="N23" s="14"/>
      <c r="O23" s="14"/>
      <c r="P23" s="14"/>
    </row>
    <row r="24" spans="1:16" x14ac:dyDescent="0.25">
      <c r="A24" s="37"/>
      <c r="B24" s="37"/>
      <c r="C24" s="195"/>
      <c r="D24" s="94"/>
      <c r="E24" s="94"/>
      <c r="F24" s="32"/>
      <c r="G24" s="150"/>
      <c r="H24" s="150"/>
      <c r="I24" s="21">
        <f t="shared" si="4"/>
        <v>0</v>
      </c>
      <c r="J24" s="75" t="e">
        <f t="shared" si="5"/>
        <v>#DIV/0!</v>
      </c>
      <c r="K24" s="21">
        <f>SUMIFS('1-Übersicht Rechnungen'!$I$27:$I$71,'1-Übersicht Rechnungen'!$G$27:$G$71,'2-Übersicht Vergabe'!A24)</f>
        <v>0</v>
      </c>
      <c r="L24" s="21">
        <f>SUMIFS('1-Übersicht Rechnungen'!$L$27:$L$71,'1-Übersicht Rechnungen'!$G$27:$G$71,'2-Übersicht Vergabe'!A24)</f>
        <v>0</v>
      </c>
      <c r="M24" s="21">
        <f>SUMIFS('1-Übersicht Rechnungen'!$V$27:$V$71,'1-Übersicht Rechnungen'!$G$27:$G$71,'2-Übersicht Vergabe'!A24)</f>
        <v>0</v>
      </c>
      <c r="N24" s="14"/>
      <c r="O24" s="14"/>
      <c r="P24" s="14"/>
    </row>
    <row r="25" spans="1:16" x14ac:dyDescent="0.25">
      <c r="A25" s="37"/>
      <c r="B25" s="37"/>
      <c r="C25" s="195"/>
      <c r="D25" s="94"/>
      <c r="E25" s="94"/>
      <c r="F25" s="32"/>
      <c r="G25" s="150"/>
      <c r="H25" s="150"/>
      <c r="I25" s="21">
        <f t="shared" si="4"/>
        <v>0</v>
      </c>
      <c r="J25" s="75" t="e">
        <f t="shared" si="5"/>
        <v>#DIV/0!</v>
      </c>
      <c r="K25" s="21">
        <f>SUMIFS('1-Übersicht Rechnungen'!$I$27:$I$71,'1-Übersicht Rechnungen'!$G$27:$G$71,'2-Übersicht Vergabe'!A25)</f>
        <v>0</v>
      </c>
      <c r="L25" s="21">
        <f>SUMIFS('1-Übersicht Rechnungen'!$L$27:$L$71,'1-Übersicht Rechnungen'!$G$27:$G$71,'2-Übersicht Vergabe'!A25)</f>
        <v>0</v>
      </c>
      <c r="M25" s="21">
        <f>SUMIFS('1-Übersicht Rechnungen'!$V$27:$V$71,'1-Übersicht Rechnungen'!$G$27:$G$71,'2-Übersicht Vergabe'!A25)</f>
        <v>0</v>
      </c>
      <c r="N25" s="14"/>
      <c r="O25" s="14"/>
      <c r="P25" s="14"/>
    </row>
    <row r="26" spans="1:16" x14ac:dyDescent="0.25">
      <c r="A26" s="37"/>
      <c r="B26" s="37"/>
      <c r="C26" s="195"/>
      <c r="D26" s="94"/>
      <c r="E26" s="94"/>
      <c r="F26" s="32"/>
      <c r="G26" s="150"/>
      <c r="H26" s="150"/>
      <c r="I26" s="21">
        <f t="shared" si="4"/>
        <v>0</v>
      </c>
      <c r="J26" s="75" t="e">
        <f t="shared" si="5"/>
        <v>#DIV/0!</v>
      </c>
      <c r="K26" s="21">
        <f>SUMIFS('1-Übersicht Rechnungen'!$I$27:$I$71,'1-Übersicht Rechnungen'!$G$27:$G$71,'2-Übersicht Vergabe'!A26)</f>
        <v>0</v>
      </c>
      <c r="L26" s="21">
        <f>SUMIFS('1-Übersicht Rechnungen'!$L$27:$L$71,'1-Übersicht Rechnungen'!$G$27:$G$71,'2-Übersicht Vergabe'!A26)</f>
        <v>0</v>
      </c>
      <c r="M26" s="21">
        <f>SUMIFS('1-Übersicht Rechnungen'!$V$27:$V$71,'1-Übersicht Rechnungen'!$G$27:$G$71,'2-Übersicht Vergabe'!A26)</f>
        <v>0</v>
      </c>
      <c r="N26" s="14"/>
      <c r="O26" s="14"/>
      <c r="P26" s="14"/>
    </row>
    <row r="27" spans="1:16" x14ac:dyDescent="0.25">
      <c r="A27" s="37"/>
      <c r="B27" s="37"/>
      <c r="C27" s="195"/>
      <c r="D27" s="94"/>
      <c r="E27" s="94"/>
      <c r="F27" s="32"/>
      <c r="G27" s="150"/>
      <c r="H27" s="150"/>
      <c r="I27" s="21">
        <f t="shared" si="4"/>
        <v>0</v>
      </c>
      <c r="J27" s="75" t="e">
        <f t="shared" si="5"/>
        <v>#DIV/0!</v>
      </c>
      <c r="K27" s="21">
        <f>SUMIFS('1-Übersicht Rechnungen'!$I$27:$I$71,'1-Übersicht Rechnungen'!$G$27:$G$71,'2-Übersicht Vergabe'!A27)</f>
        <v>0</v>
      </c>
      <c r="L27" s="21">
        <f>SUMIFS('1-Übersicht Rechnungen'!$L$27:$L$71,'1-Übersicht Rechnungen'!$G$27:$G$71,'2-Übersicht Vergabe'!A27)</f>
        <v>0</v>
      </c>
      <c r="M27" s="21">
        <f>SUMIFS('1-Übersicht Rechnungen'!$V$27:$V$71,'1-Übersicht Rechnungen'!$G$27:$G$71,'2-Übersicht Vergabe'!A27)</f>
        <v>0</v>
      </c>
      <c r="N27" s="14"/>
      <c r="O27" s="14"/>
      <c r="P27" s="14"/>
    </row>
    <row r="28" spans="1:16" x14ac:dyDescent="0.25">
      <c r="A28" s="37"/>
      <c r="B28" s="37"/>
      <c r="C28" s="195"/>
      <c r="D28" s="94"/>
      <c r="E28" s="94"/>
      <c r="F28" s="32"/>
      <c r="G28" s="150"/>
      <c r="H28" s="150"/>
      <c r="I28" s="21">
        <f t="shared" si="4"/>
        <v>0</v>
      </c>
      <c r="J28" s="75" t="e">
        <f t="shared" si="5"/>
        <v>#DIV/0!</v>
      </c>
      <c r="K28" s="21">
        <f>SUMIFS('1-Übersicht Rechnungen'!$I$27:$I$71,'1-Übersicht Rechnungen'!$G$27:$G$71,'2-Übersicht Vergabe'!A28)</f>
        <v>0</v>
      </c>
      <c r="L28" s="21">
        <f>SUMIFS('1-Übersicht Rechnungen'!$L$27:$L$71,'1-Übersicht Rechnungen'!$G$27:$G$71,'2-Übersicht Vergabe'!A28)</f>
        <v>0</v>
      </c>
      <c r="M28" s="21">
        <f>SUMIFS('1-Übersicht Rechnungen'!$V$27:$V$71,'1-Übersicht Rechnungen'!$G$27:$G$71,'2-Übersicht Vergabe'!A28)</f>
        <v>0</v>
      </c>
      <c r="N28" s="14"/>
      <c r="O28" s="14"/>
      <c r="P28" s="14"/>
    </row>
    <row r="29" spans="1:16" x14ac:dyDescent="0.25">
      <c r="A29" s="37"/>
      <c r="B29" s="37"/>
      <c r="C29" s="195"/>
      <c r="D29" s="94"/>
      <c r="E29" s="94"/>
      <c r="F29" s="32"/>
      <c r="G29" s="150"/>
      <c r="H29" s="150"/>
      <c r="I29" s="21">
        <f t="shared" si="4"/>
        <v>0</v>
      </c>
      <c r="J29" s="75" t="e">
        <f t="shared" si="5"/>
        <v>#DIV/0!</v>
      </c>
      <c r="K29" s="21">
        <f>SUMIFS('1-Übersicht Rechnungen'!$I$27:$I$71,'1-Übersicht Rechnungen'!$G$27:$G$71,'2-Übersicht Vergabe'!A29)</f>
        <v>0</v>
      </c>
      <c r="L29" s="21">
        <f>SUMIFS('1-Übersicht Rechnungen'!$L$27:$L$71,'1-Übersicht Rechnungen'!$G$27:$G$71,'2-Übersicht Vergabe'!A29)</f>
        <v>0</v>
      </c>
      <c r="M29" s="21">
        <f>SUMIFS('1-Übersicht Rechnungen'!$V$27:$V$71,'1-Übersicht Rechnungen'!$G$27:$G$71,'2-Übersicht Vergabe'!A29)</f>
        <v>0</v>
      </c>
      <c r="N29" s="14"/>
      <c r="O29" s="14"/>
      <c r="P29" s="14"/>
    </row>
    <row r="30" spans="1:16" x14ac:dyDescent="0.25">
      <c r="A30" s="37"/>
      <c r="B30" s="37"/>
      <c r="C30" s="195"/>
      <c r="D30" s="94"/>
      <c r="E30" s="94"/>
      <c r="F30" s="32"/>
      <c r="G30" s="150"/>
      <c r="H30" s="150"/>
      <c r="I30" s="21">
        <f t="shared" si="4"/>
        <v>0</v>
      </c>
      <c r="J30" s="75" t="e">
        <f t="shared" si="5"/>
        <v>#DIV/0!</v>
      </c>
      <c r="K30" s="21">
        <f>SUMIFS('1-Übersicht Rechnungen'!$I$27:$I$71,'1-Übersicht Rechnungen'!$G$27:$G$71,'2-Übersicht Vergabe'!A30)</f>
        <v>0</v>
      </c>
      <c r="L30" s="21">
        <f>SUMIFS('1-Übersicht Rechnungen'!$L$27:$L$71,'1-Übersicht Rechnungen'!$G$27:$G$71,'2-Übersicht Vergabe'!A30)</f>
        <v>0</v>
      </c>
      <c r="M30" s="21">
        <f>SUMIFS('1-Übersicht Rechnungen'!$V$27:$V$71,'1-Übersicht Rechnungen'!$G$27:$G$71,'2-Übersicht Vergabe'!A30)</f>
        <v>0</v>
      </c>
      <c r="N30" s="14"/>
      <c r="O30" s="14"/>
      <c r="P30" s="14"/>
    </row>
    <row r="31" spans="1:16" x14ac:dyDescent="0.25">
      <c r="A31" s="37"/>
      <c r="B31" s="37"/>
      <c r="C31" s="195"/>
      <c r="D31" s="94"/>
      <c r="E31" s="94"/>
      <c r="F31" s="32"/>
      <c r="G31" s="150"/>
      <c r="H31" s="150"/>
      <c r="I31" s="21">
        <f t="shared" si="0"/>
        <v>0</v>
      </c>
      <c r="J31" s="75" t="e">
        <f t="shared" si="1"/>
        <v>#DIV/0!</v>
      </c>
      <c r="K31" s="21">
        <f>SUMIFS('1-Übersicht Rechnungen'!$I$27:$I$71,'1-Übersicht Rechnungen'!$G$27:$G$71,'2-Übersicht Vergabe'!A31)</f>
        <v>0</v>
      </c>
      <c r="L31" s="21">
        <f>SUMIFS('1-Übersicht Rechnungen'!$L$27:$L$71,'1-Übersicht Rechnungen'!$G$27:$G$71,'2-Übersicht Vergabe'!A31)</f>
        <v>0</v>
      </c>
      <c r="M31" s="21">
        <f>SUMIFS('1-Übersicht Rechnungen'!$V$27:$V$71,'1-Übersicht Rechnungen'!$G$27:$G$71,'2-Übersicht Vergabe'!A31)</f>
        <v>0</v>
      </c>
      <c r="N31" s="14"/>
      <c r="O31" s="14"/>
      <c r="P31" s="14"/>
    </row>
    <row r="32" spans="1:16" x14ac:dyDescent="0.25">
      <c r="A32" s="37"/>
      <c r="B32" s="37"/>
      <c r="C32" s="195"/>
      <c r="D32" s="94"/>
      <c r="E32" s="94"/>
      <c r="F32" s="32"/>
      <c r="G32" s="150"/>
      <c r="H32" s="150"/>
      <c r="I32" s="21">
        <f t="shared" si="0"/>
        <v>0</v>
      </c>
      <c r="J32" s="75" t="e">
        <f t="shared" si="1"/>
        <v>#DIV/0!</v>
      </c>
      <c r="K32" s="21">
        <f>SUMIFS('1-Übersicht Rechnungen'!$I$27:$I$71,'1-Übersicht Rechnungen'!$G$27:$G$71,'2-Übersicht Vergabe'!A32)</f>
        <v>0</v>
      </c>
      <c r="L32" s="21">
        <f>SUMIFS('1-Übersicht Rechnungen'!$L$27:$L$71,'1-Übersicht Rechnungen'!$G$27:$G$71,'2-Übersicht Vergabe'!A32)</f>
        <v>0</v>
      </c>
      <c r="M32" s="21">
        <f>SUMIFS('1-Übersicht Rechnungen'!$V$27:$V$71,'1-Übersicht Rechnungen'!$G$27:$G$71,'2-Übersicht Vergabe'!A32)</f>
        <v>0</v>
      </c>
      <c r="N32" s="14"/>
      <c r="O32" s="14"/>
      <c r="P32" s="14"/>
    </row>
    <row r="33" spans="1:16" x14ac:dyDescent="0.25">
      <c r="A33" s="37"/>
      <c r="B33" s="37"/>
      <c r="C33" s="195"/>
      <c r="D33" s="94"/>
      <c r="E33" s="94"/>
      <c r="F33" s="32"/>
      <c r="G33" s="150"/>
      <c r="H33" s="150"/>
      <c r="I33" s="21">
        <f t="shared" si="0"/>
        <v>0</v>
      </c>
      <c r="J33" s="75" t="e">
        <f t="shared" si="1"/>
        <v>#DIV/0!</v>
      </c>
      <c r="K33" s="21">
        <f>SUMIFS('1-Übersicht Rechnungen'!$I$27:$I$71,'1-Übersicht Rechnungen'!$G$27:$G$71,'2-Übersicht Vergabe'!A33)</f>
        <v>0</v>
      </c>
      <c r="L33" s="21">
        <f>SUMIFS('1-Übersicht Rechnungen'!$L$27:$L$71,'1-Übersicht Rechnungen'!$G$27:$G$71,'2-Übersicht Vergabe'!A33)</f>
        <v>0</v>
      </c>
      <c r="M33" s="21">
        <f>SUMIFS('1-Übersicht Rechnungen'!$V$27:$V$71,'1-Übersicht Rechnungen'!$G$27:$G$71,'2-Übersicht Vergabe'!A33)</f>
        <v>0</v>
      </c>
      <c r="N33" s="14"/>
      <c r="O33" s="14"/>
      <c r="P33" s="14"/>
    </row>
    <row r="34" spans="1:16" x14ac:dyDescent="0.25">
      <c r="A34" s="37"/>
      <c r="B34" s="37"/>
      <c r="C34" s="195"/>
      <c r="D34" s="94"/>
      <c r="E34" s="94"/>
      <c r="F34" s="32"/>
      <c r="G34" s="150"/>
      <c r="H34" s="150"/>
      <c r="I34" s="21">
        <f t="shared" si="0"/>
        <v>0</v>
      </c>
      <c r="J34" s="75" t="e">
        <f t="shared" si="1"/>
        <v>#DIV/0!</v>
      </c>
      <c r="K34" s="21">
        <f>SUMIFS('1-Übersicht Rechnungen'!$I$27:$I$71,'1-Übersicht Rechnungen'!$G$27:$G$71,'2-Übersicht Vergabe'!A34)</f>
        <v>0</v>
      </c>
      <c r="L34" s="21">
        <f>SUMIFS('1-Übersicht Rechnungen'!$L$27:$L$71,'1-Übersicht Rechnungen'!$G$27:$G$71,'2-Übersicht Vergabe'!A34)</f>
        <v>0</v>
      </c>
      <c r="M34" s="21">
        <f>SUMIFS('1-Übersicht Rechnungen'!$V$27:$V$71,'1-Übersicht Rechnungen'!$G$27:$G$71,'2-Übersicht Vergabe'!A34)</f>
        <v>0</v>
      </c>
      <c r="N34" s="14"/>
      <c r="O34" s="14"/>
      <c r="P34" s="14"/>
    </row>
    <row r="40" spans="1:16" hidden="1" x14ac:dyDescent="0.25">
      <c r="B40" s="194" t="s">
        <v>126</v>
      </c>
    </row>
    <row r="41" spans="1:16" hidden="1" x14ac:dyDescent="0.25">
      <c r="B41" s="194" t="s">
        <v>127</v>
      </c>
    </row>
    <row r="42" spans="1:16" hidden="1" x14ac:dyDescent="0.25">
      <c r="B42" s="194" t="s">
        <v>128</v>
      </c>
    </row>
    <row r="43" spans="1:16" hidden="1" x14ac:dyDescent="0.25">
      <c r="B43" s="194" t="s">
        <v>129</v>
      </c>
    </row>
    <row r="44" spans="1:16" hidden="1" x14ac:dyDescent="0.25">
      <c r="B44" s="194" t="s">
        <v>130</v>
      </c>
    </row>
    <row r="45" spans="1:16" hidden="1" x14ac:dyDescent="0.25">
      <c r="B45" s="194" t="s">
        <v>131</v>
      </c>
    </row>
    <row r="46" spans="1:16" hidden="1" x14ac:dyDescent="0.25">
      <c r="B46" s="194" t="s">
        <v>132</v>
      </c>
    </row>
    <row r="47" spans="1:16" hidden="1" x14ac:dyDescent="0.25">
      <c r="B47" s="194" t="s">
        <v>133</v>
      </c>
    </row>
    <row r="48" spans="1:16" hidden="1" x14ac:dyDescent="0.25">
      <c r="B48" s="194" t="s">
        <v>134</v>
      </c>
    </row>
  </sheetData>
  <sheetProtection algorithmName="SHA-512" hashValue="hd48EJCEBlpWtOYlhmd+ZVMqZK2TrJYBvLJwegckqYqpMjrSiynp6IN/BkbYaxS+m7Z5kHuP841smAibzYF68g==" saltValue="FdxiJ8Nsq6TyQPzb7DwALg==" spinCount="100000" sheet="1" formatCells="0" formatColumns="0" formatRows="0" insertRows="0" sort="0"/>
  <protectedRanges>
    <protectedRange algorithmName="SHA-512" hashValue="EKecsDc7sipUq68zYuaRSBKswBKKihIpCDP1lc2IXFVkAeHp5nKDwY+7zXdNyE5Nxin08TcSvz5wZXh2W+AG8A==" saltValue="bHz9LPDwvxzBj8rnduSv6Q==" spinCount="100000" sqref="N10:P34" name="Bereich1" securityDescriptor="O:WDG:WDD:(A;;CC;;;S-1-5-21-1630851495-3816166248-898928822-12054)(A;;CC;;;S-1-5-21-1630851495-3816166248-898928822-15708)(A;;CC;;;S-1-5-21-1630851495-3816166248-898928822-15709)(A;;CC;;;S-1-5-21-1630851495-3816166248-898928822-15710)(A;;CC;;;S-1-5-21-1630851495-3816166248-898928822-79914)(A;;CC;;;S-1-5-21-1630851495-3816166248-898928822-15713)(A;;CC;;;S-1-5-21-1630851495-3816166248-898928822-15714)(A;;CC;;;S-1-5-21-1630851495-3816166248-898928822-16244)(A;;CC;;;S-1-5-21-1630851495-3816166248-898928822-3042)(A;;CC;;;S-1-5-21-1630851495-3816166248-898928822-6356)(A;;CC;;;S-1-5-21-1630851495-3816166248-898928822-70069)(A;;CC;;;S-1-5-21-1630851495-3816166248-898928822-72129)(A;;CC;;;S-1-5-21-1630851495-3816166248-898928822-75516)"/>
  </protectedRanges>
  <autoFilter ref="A9:P34" xr:uid="{00000000-0001-0000-0200-000000000000}"/>
  <mergeCells count="8">
    <mergeCell ref="A1:B1"/>
    <mergeCell ref="J1:K1"/>
    <mergeCell ref="A2:B2"/>
    <mergeCell ref="A3:B3"/>
    <mergeCell ref="N8:P8"/>
    <mergeCell ref="C1:E1"/>
    <mergeCell ref="C2:E2"/>
    <mergeCell ref="C3:E3"/>
  </mergeCells>
  <dataValidations count="1">
    <dataValidation type="list" allowBlank="1" showInputMessage="1" showErrorMessage="1" sqref="C10:C34" xr:uid="{00000000-0002-0000-0200-000000000000}">
      <formula1>$B$39:$B$48</formula1>
    </dataValidation>
  </dataValidations>
  <pageMargins left="0.70866141732283472" right="0.70866141732283472" top="0.78740157480314965" bottom="0.78740157480314965" header="0.31496062992125984" footer="0.31496062992125984"/>
  <pageSetup paperSize="8" scale="83" orientation="landscape" r:id="rId1"/>
  <headerFooter>
    <oddHeader>&amp;CÜbersicht Vergabe</oddHeader>
    <oddFooter>&amp;CStand 07/2023</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I70"/>
  <sheetViews>
    <sheetView topLeftCell="A27" zoomScaleNormal="100" workbookViewId="0">
      <selection activeCell="D16" sqref="D16"/>
    </sheetView>
  </sheetViews>
  <sheetFormatPr baseColWidth="10" defaultRowHeight="15" x14ac:dyDescent="0.25"/>
  <cols>
    <col min="2" max="2" width="16.5703125" customWidth="1"/>
    <col min="3" max="3" width="16.140625" customWidth="1"/>
    <col min="4" max="4" width="24.140625" customWidth="1"/>
    <col min="5" max="5" width="26" customWidth="1"/>
    <col min="6" max="6" width="38" bestFit="1" customWidth="1"/>
  </cols>
  <sheetData>
    <row r="1" spans="1:5" x14ac:dyDescent="0.25">
      <c r="A1" s="63" t="s">
        <v>61</v>
      </c>
    </row>
    <row r="5" spans="1:5" x14ac:dyDescent="0.25">
      <c r="A5" s="325" t="s">
        <v>0</v>
      </c>
      <c r="B5" s="326"/>
      <c r="C5" s="327"/>
      <c r="D5" s="324">
        <f>'1-Übersicht Rechnungen'!G6</f>
        <v>0</v>
      </c>
      <c r="E5" s="324"/>
    </row>
    <row r="6" spans="1:5" x14ac:dyDescent="0.25">
      <c r="A6" s="325" t="s">
        <v>3</v>
      </c>
      <c r="B6" s="326"/>
      <c r="C6" s="327"/>
      <c r="D6" s="324">
        <f>'1-Übersicht Rechnungen'!G7</f>
        <v>0</v>
      </c>
      <c r="E6" s="324"/>
    </row>
    <row r="7" spans="1:5" x14ac:dyDescent="0.25">
      <c r="A7" s="325" t="s">
        <v>4</v>
      </c>
      <c r="B7" s="326"/>
      <c r="C7" s="327"/>
      <c r="D7" s="324">
        <f>'1-Übersicht Rechnungen'!G8</f>
        <v>0</v>
      </c>
      <c r="E7" s="324"/>
    </row>
    <row r="9" spans="1:5" x14ac:dyDescent="0.25">
      <c r="A9" s="325" t="s">
        <v>1</v>
      </c>
      <c r="B9" s="326"/>
      <c r="C9" s="327"/>
      <c r="D9" s="146">
        <f>'1-Übersicht Rechnungen'!G1</f>
        <v>0</v>
      </c>
      <c r="E9" s="84"/>
    </row>
    <row r="10" spans="1:5" x14ac:dyDescent="0.25">
      <c r="A10" s="325" t="s">
        <v>2</v>
      </c>
      <c r="B10" s="326"/>
      <c r="C10" s="327"/>
      <c r="D10" s="147">
        <f>'1-Übersicht Rechnungen'!G2</f>
        <v>0</v>
      </c>
      <c r="E10" s="84"/>
    </row>
    <row r="11" spans="1:5" x14ac:dyDescent="0.25">
      <c r="A11" s="325" t="s">
        <v>59</v>
      </c>
      <c r="B11" s="326"/>
      <c r="C11" s="327"/>
      <c r="D11" s="148">
        <f>'1-Übersicht Rechnungen'!G3</f>
        <v>0</v>
      </c>
      <c r="E11" s="57" t="str">
        <f>IF(SUMIFS('1-Übersicht Rechnungen'!V27:V71,'1-Übersicht Rechnungen'!B27:B71,'allg. Daten (nur für LVwA)'!D9)='allg. Daten (nur für LVwA)'!D11,"","Achtung die beantragte Auszahlung stimmt nicht mit den Rechnungen überein!!! Bitte die Eingaben im Tabellenblatt -Rechnungen- prüfen.")</f>
        <v/>
      </c>
    </row>
    <row r="12" spans="1:5" x14ac:dyDescent="0.25">
      <c r="A12" s="85"/>
      <c r="B12" s="85"/>
      <c r="C12" s="85"/>
      <c r="D12" s="86"/>
    </row>
    <row r="14" spans="1:5" ht="30" customHeight="1" x14ac:dyDescent="0.25">
      <c r="A14" s="341" t="s">
        <v>70</v>
      </c>
      <c r="B14" s="342"/>
      <c r="C14" s="342"/>
      <c r="D14" s="87"/>
    </row>
    <row r="15" spans="1:5" x14ac:dyDescent="0.25">
      <c r="A15" s="328" t="s">
        <v>66</v>
      </c>
      <c r="B15" s="328"/>
      <c r="C15" s="328"/>
      <c r="D15" s="96"/>
      <c r="E15" s="4"/>
    </row>
    <row r="16" spans="1:5" x14ac:dyDescent="0.25">
      <c r="A16" s="328" t="s">
        <v>67</v>
      </c>
      <c r="B16" s="328"/>
      <c r="C16" s="328"/>
      <c r="D16" s="96"/>
      <c r="E16" s="4" t="str">
        <f>IF(D16='1-Übersicht Rechnungen'!G9,"","Eingaben stimmen nicht mit den Eingaben des Zuwendungsempfängersüberein!!!")</f>
        <v/>
      </c>
    </row>
    <row r="17" spans="1:9" x14ac:dyDescent="0.25">
      <c r="A17" s="328" t="s">
        <v>68</v>
      </c>
      <c r="B17" s="328"/>
      <c r="C17" s="328"/>
      <c r="D17" s="96"/>
      <c r="E17" s="4"/>
    </row>
    <row r="18" spans="1:9" x14ac:dyDescent="0.25">
      <c r="A18" s="328" t="s">
        <v>69</v>
      </c>
      <c r="B18" s="328"/>
      <c r="C18" s="328"/>
      <c r="D18" s="96"/>
    </row>
    <row r="19" spans="1:9" x14ac:dyDescent="0.25">
      <c r="A19" s="328" t="s">
        <v>139</v>
      </c>
      <c r="B19" s="328"/>
      <c r="C19" s="328"/>
      <c r="D19" s="97" t="e">
        <f>D16/D15</f>
        <v>#DIV/0!</v>
      </c>
    </row>
    <row r="20" spans="1:9" x14ac:dyDescent="0.25">
      <c r="A20" s="89"/>
      <c r="B20" s="89"/>
      <c r="C20" s="89"/>
      <c r="D20" s="90"/>
    </row>
    <row r="21" spans="1:9" x14ac:dyDescent="0.25">
      <c r="A21" s="329" t="s">
        <v>124</v>
      </c>
      <c r="B21" s="330"/>
      <c r="C21" s="330"/>
      <c r="D21" s="330"/>
      <c r="E21" s="330"/>
      <c r="F21" s="331"/>
    </row>
    <row r="22" spans="1:9" x14ac:dyDescent="0.25">
      <c r="A22" s="339" t="s">
        <v>71</v>
      </c>
      <c r="B22" s="340"/>
      <c r="C22" s="340"/>
      <c r="D22" s="340"/>
      <c r="E22" s="340"/>
      <c r="F22" s="95" t="s">
        <v>64</v>
      </c>
      <c r="H22" s="175"/>
      <c r="I22" s="175"/>
    </row>
    <row r="23" spans="1:9" ht="31.5" customHeight="1" x14ac:dyDescent="0.25">
      <c r="A23" s="332" t="s">
        <v>113</v>
      </c>
      <c r="B23" s="333"/>
      <c r="C23" s="333"/>
      <c r="D23" s="333"/>
      <c r="E23" s="333"/>
      <c r="F23" s="95" t="s">
        <v>64</v>
      </c>
      <c r="H23" s="175"/>
      <c r="I23" s="175"/>
    </row>
    <row r="24" spans="1:9" x14ac:dyDescent="0.25">
      <c r="A24" s="93" t="s">
        <v>72</v>
      </c>
      <c r="B24" s="89"/>
      <c r="C24" s="89"/>
      <c r="D24" s="90"/>
      <c r="F24" s="95" t="s">
        <v>64</v>
      </c>
      <c r="H24" s="175"/>
      <c r="I24" s="175"/>
    </row>
    <row r="25" spans="1:9" ht="67.5" customHeight="1" x14ac:dyDescent="0.25">
      <c r="A25" s="334" t="s">
        <v>114</v>
      </c>
      <c r="B25" s="335"/>
      <c r="C25" s="335"/>
      <c r="D25" s="335"/>
      <c r="E25" s="335"/>
      <c r="F25" s="91" t="s">
        <v>64</v>
      </c>
      <c r="G25" s="92"/>
      <c r="H25" s="92"/>
    </row>
    <row r="26" spans="1:9" ht="33" customHeight="1" x14ac:dyDescent="0.25">
      <c r="A26" s="141"/>
      <c r="B26" s="141"/>
      <c r="C26" s="141"/>
      <c r="D26" s="141"/>
      <c r="E26" s="141"/>
      <c r="F26" s="92"/>
      <c r="G26" s="92"/>
      <c r="H26" s="92"/>
    </row>
    <row r="27" spans="1:9" x14ac:dyDescent="0.25">
      <c r="A27" s="141"/>
      <c r="B27" s="141"/>
      <c r="C27" s="141"/>
      <c r="D27" s="141"/>
      <c r="E27" s="141"/>
      <c r="F27" s="92"/>
      <c r="G27" s="92"/>
      <c r="H27" s="92"/>
    </row>
    <row r="28" spans="1:9" ht="18.75" x14ac:dyDescent="0.3">
      <c r="A28" s="107" t="s">
        <v>82</v>
      </c>
      <c r="B28" s="108" t="s">
        <v>125</v>
      </c>
      <c r="C28" s="108"/>
      <c r="D28" s="109"/>
      <c r="E28" s="42"/>
      <c r="F28" s="42"/>
      <c r="G28" s="42"/>
      <c r="H28" s="42"/>
    </row>
    <row r="29" spans="1:9" x14ac:dyDescent="0.25">
      <c r="A29" s="58"/>
      <c r="B29" s="58"/>
      <c r="C29" s="58"/>
      <c r="D29" s="88"/>
    </row>
    <row r="30" spans="1:9" x14ac:dyDescent="0.25">
      <c r="A30" s="343" t="s">
        <v>73</v>
      </c>
      <c r="B30" s="344"/>
      <c r="C30" s="344"/>
      <c r="D30" s="344"/>
      <c r="E30" s="344"/>
      <c r="F30" s="344"/>
      <c r="G30" s="345"/>
    </row>
    <row r="31" spans="1:9" x14ac:dyDescent="0.25">
      <c r="A31" s="347" t="s">
        <v>74</v>
      </c>
      <c r="B31" s="348"/>
      <c r="C31" s="349"/>
      <c r="D31" s="353" t="s">
        <v>94</v>
      </c>
      <c r="E31" s="354"/>
      <c r="F31" s="355" t="s">
        <v>120</v>
      </c>
      <c r="G31" s="346" t="s">
        <v>119</v>
      </c>
    </row>
    <row r="32" spans="1:9" ht="52.5" customHeight="1" x14ac:dyDescent="0.25">
      <c r="A32" s="350"/>
      <c r="B32" s="351"/>
      <c r="C32" s="352"/>
      <c r="D32" s="140" t="s">
        <v>92</v>
      </c>
      <c r="E32" s="142" t="s">
        <v>93</v>
      </c>
      <c r="F32" s="356"/>
      <c r="G32" s="346"/>
    </row>
    <row r="33" spans="1:8" ht="28.5" customHeight="1" x14ac:dyDescent="0.25">
      <c r="A33" s="336" t="s">
        <v>33</v>
      </c>
      <c r="B33" s="337"/>
      <c r="C33" s="338"/>
      <c r="D33" s="150"/>
      <c r="E33" s="150"/>
      <c r="F33" s="189">
        <f>'1-Übersicht Rechnungen'!AK73</f>
        <v>0</v>
      </c>
      <c r="G33" s="190">
        <f>SUMIFS('1-Übersicht Rechnungen'!AK27:AK71,'1-Übersicht Rechnungen'!B27:B71,'allg. Daten (nur für LVwA)'!$D$9)</f>
        <v>0</v>
      </c>
    </row>
    <row r="34" spans="1:8" x14ac:dyDescent="0.25">
      <c r="A34" s="336" t="s">
        <v>28</v>
      </c>
      <c r="B34" s="337"/>
      <c r="C34" s="338"/>
      <c r="D34" s="150"/>
      <c r="E34" s="150"/>
      <c r="F34" s="189">
        <f>'1-Übersicht Rechnungen'!AL73</f>
        <v>0</v>
      </c>
      <c r="G34" s="190">
        <f>SUMIFS('1-Übersicht Rechnungen'!AL27:AL71,'1-Übersicht Rechnungen'!B27:B71,'allg. Daten (nur für LVwA)'!$D$9)</f>
        <v>0</v>
      </c>
    </row>
    <row r="35" spans="1:8" x14ac:dyDescent="0.25">
      <c r="A35" s="336" t="s">
        <v>29</v>
      </c>
      <c r="B35" s="337"/>
      <c r="C35" s="338"/>
      <c r="D35" s="150"/>
      <c r="E35" s="150"/>
      <c r="F35" s="189">
        <f>digitaleVernetzung</f>
        <v>0</v>
      </c>
      <c r="G35" s="190">
        <f>SUMIFS('1-Übersicht Rechnungen'!AM27:AM71,'1-Übersicht Rechnungen'!B27:B71,'allg. Daten (nur für LVwA)'!$D$9)</f>
        <v>0</v>
      </c>
    </row>
    <row r="36" spans="1:8" x14ac:dyDescent="0.25">
      <c r="A36" s="336" t="s">
        <v>30</v>
      </c>
      <c r="B36" s="337"/>
      <c r="C36" s="338"/>
      <c r="D36" s="150"/>
      <c r="E36" s="150"/>
      <c r="F36" s="189">
        <f>WLAN</f>
        <v>0</v>
      </c>
      <c r="G36" s="190">
        <f>SUMIFS('1-Übersicht Rechnungen'!AN27:AN71,'1-Übersicht Rechnungen'!B27:B71,'allg. Daten (nur für LVwA)'!$D$9)</f>
        <v>0</v>
      </c>
    </row>
    <row r="37" spans="1:8" x14ac:dyDescent="0.25">
      <c r="A37" s="336" t="s">
        <v>31</v>
      </c>
      <c r="B37" s="337"/>
      <c r="C37" s="338"/>
      <c r="D37" s="150"/>
      <c r="E37" s="150"/>
      <c r="F37" s="189">
        <f>LehrLernInfrastruktur</f>
        <v>0</v>
      </c>
      <c r="G37" s="190">
        <f>SUMIFS('1-Übersicht Rechnungen'!AO27:AO71,'1-Übersicht Rechnungen'!B27:B71,'allg. Daten (nur für LVwA)'!$D$9)</f>
        <v>0</v>
      </c>
    </row>
    <row r="38" spans="1:8" x14ac:dyDescent="0.25">
      <c r="A38" s="336" t="s">
        <v>32</v>
      </c>
      <c r="B38" s="337"/>
      <c r="C38" s="338"/>
      <c r="D38" s="150"/>
      <c r="E38" s="150"/>
      <c r="F38" s="189">
        <f>Anzeigegeräte</f>
        <v>0</v>
      </c>
      <c r="G38" s="190">
        <f>SUMIFS('1-Übersicht Rechnungen'!AP27:AP71,'1-Übersicht Rechnungen'!B27:B71,'allg. Daten (nur für LVwA)'!$D$9)</f>
        <v>0</v>
      </c>
    </row>
    <row r="39" spans="1:8" x14ac:dyDescent="0.25">
      <c r="A39" s="325" t="s">
        <v>49</v>
      </c>
      <c r="B39" s="326"/>
      <c r="C39" s="327"/>
      <c r="D39" s="169">
        <f>SUM(D33:D38)</f>
        <v>0</v>
      </c>
      <c r="E39" s="169">
        <f>SUM(E33:E38)</f>
        <v>0</v>
      </c>
      <c r="F39" s="191">
        <f>SUM(F33:F38)</f>
        <v>0</v>
      </c>
      <c r="G39" s="192">
        <f>SUM(G33:G38)</f>
        <v>0</v>
      </c>
    </row>
    <row r="44" spans="1:8" x14ac:dyDescent="0.25">
      <c r="C44" s="110"/>
      <c r="D44" s="110"/>
      <c r="E44" s="110"/>
      <c r="F44" s="110"/>
      <c r="G44" s="110"/>
      <c r="H44" s="110"/>
    </row>
    <row r="45" spans="1:8" ht="18.75" x14ac:dyDescent="0.3">
      <c r="A45" s="111" t="s">
        <v>83</v>
      </c>
      <c r="B45" s="112" t="s">
        <v>84</v>
      </c>
      <c r="C45" s="112"/>
      <c r="H45" s="110"/>
    </row>
    <row r="46" spans="1:8" ht="15.75" thickBot="1" x14ac:dyDescent="0.3">
      <c r="A46" s="113"/>
      <c r="B46" s="114"/>
      <c r="C46" s="114"/>
      <c r="H46" s="110"/>
    </row>
    <row r="47" spans="1:8" ht="45" x14ac:dyDescent="0.25">
      <c r="A47" s="115" t="s">
        <v>85</v>
      </c>
      <c r="B47" s="116" t="s">
        <v>95</v>
      </c>
      <c r="C47" s="117" t="s">
        <v>54</v>
      </c>
      <c r="D47" s="118" t="s">
        <v>86</v>
      </c>
      <c r="E47" s="119" t="s">
        <v>57</v>
      </c>
    </row>
    <row r="48" spans="1:8" x14ac:dyDescent="0.25">
      <c r="A48" s="115"/>
      <c r="B48" s="120"/>
      <c r="C48" s="121"/>
      <c r="D48" s="122"/>
      <c r="E48" s="123">
        <f>D16</f>
        <v>0</v>
      </c>
    </row>
    <row r="49" spans="1:8" x14ac:dyDescent="0.25">
      <c r="A49" s="124">
        <v>1</v>
      </c>
      <c r="B49" s="125">
        <f>SUMIFS('1-Übersicht Rechnungen'!$AR$27:$AR$71,'1-Übersicht Rechnungen'!$B$27:$B$71,'allg. Daten (nur für LVwA)'!A49)</f>
        <v>0</v>
      </c>
      <c r="C49" s="126">
        <f>SUMIFS('1-Übersicht Rechnungen'!AV27:AV71,'1-Übersicht Rechnungen'!B27:B71,'allg. Daten (nur für LVwA)'!A49)</f>
        <v>0</v>
      </c>
      <c r="D49" s="127">
        <f>SUMIFS('1-Übersicht Rechnungen'!$AX$27:$AX$71,'1-Übersicht Rechnungen'!$B$27:$B$71,'allg. Daten (nur für LVwA)'!A49)</f>
        <v>0</v>
      </c>
      <c r="E49" s="128">
        <f>E48-D49</f>
        <v>0</v>
      </c>
    </row>
    <row r="50" spans="1:8" x14ac:dyDescent="0.25">
      <c r="A50" s="124">
        <v>2</v>
      </c>
      <c r="B50" s="125">
        <f>SUMIFS('1-Übersicht Rechnungen'!$AR$27:$AR$71,'1-Übersicht Rechnungen'!$B$27:$B$71,'allg. Daten (nur für LVwA)'!A50)</f>
        <v>0</v>
      </c>
      <c r="C50" s="126">
        <f>SUMIFS('1-Übersicht Rechnungen'!AV28:AV72,'1-Übersicht Rechnungen'!B28:B72,'allg. Daten (nur für LVwA)'!A50)</f>
        <v>0</v>
      </c>
      <c r="D50" s="127">
        <f>SUMIFS('1-Übersicht Rechnungen'!$AX$27:$AX$71,'1-Übersicht Rechnungen'!$B$27:$B$71,'allg. Daten (nur für LVwA)'!A50)</f>
        <v>0</v>
      </c>
      <c r="E50" s="128">
        <f>E49-D50</f>
        <v>0</v>
      </c>
    </row>
    <row r="51" spans="1:8" x14ac:dyDescent="0.25">
      <c r="A51" s="124">
        <v>3</v>
      </c>
      <c r="B51" s="125">
        <f>SUMIFS('1-Übersicht Rechnungen'!$AR$27:$AR$71,'1-Übersicht Rechnungen'!$B$27:$B$71,'allg. Daten (nur für LVwA)'!A51)</f>
        <v>0</v>
      </c>
      <c r="C51" s="126">
        <f>SUMIFS('1-Übersicht Rechnungen'!AV29:AV73,'1-Übersicht Rechnungen'!B29:B73,'allg. Daten (nur für LVwA)'!A51)</f>
        <v>0</v>
      </c>
      <c r="D51" s="127">
        <f>SUMIFS('1-Übersicht Rechnungen'!$AX$27:$AX$71,'1-Übersicht Rechnungen'!$B$27:$B$71,'allg. Daten (nur für LVwA)'!A51)</f>
        <v>0</v>
      </c>
      <c r="E51" s="128">
        <f t="shared" ref="E51:E58" si="0">E50-D51</f>
        <v>0</v>
      </c>
    </row>
    <row r="52" spans="1:8" x14ac:dyDescent="0.25">
      <c r="A52" s="124">
        <v>4</v>
      </c>
      <c r="B52" s="125">
        <f>SUMIFS('1-Übersicht Rechnungen'!$AR$27:$AR$71,'1-Übersicht Rechnungen'!$B$27:$B$71,'allg. Daten (nur für LVwA)'!A52)</f>
        <v>0</v>
      </c>
      <c r="C52" s="126">
        <f>SUMIFS('1-Übersicht Rechnungen'!AV30:AV74,'1-Übersicht Rechnungen'!B30:B74,'allg. Daten (nur für LVwA)'!A52)</f>
        <v>0</v>
      </c>
      <c r="D52" s="127">
        <f>SUMIFS('1-Übersicht Rechnungen'!$AX$27:$AX$71,'1-Übersicht Rechnungen'!$B$27:$B$71,'allg. Daten (nur für LVwA)'!A52)</f>
        <v>0</v>
      </c>
      <c r="E52" s="128">
        <f t="shared" si="0"/>
        <v>0</v>
      </c>
    </row>
    <row r="53" spans="1:8" x14ac:dyDescent="0.25">
      <c r="A53" s="124">
        <v>5</v>
      </c>
      <c r="B53" s="125">
        <f>SUMIFS('1-Übersicht Rechnungen'!$AR$27:$AR$71,'1-Übersicht Rechnungen'!$B$27:$B$71,'allg. Daten (nur für LVwA)'!A53)</f>
        <v>0</v>
      </c>
      <c r="C53" s="126">
        <f>SUMIFS('1-Übersicht Rechnungen'!AV31:AV75,'1-Übersicht Rechnungen'!B31:B75,'allg. Daten (nur für LVwA)'!A53)</f>
        <v>0</v>
      </c>
      <c r="D53" s="127">
        <f>SUMIFS('1-Übersicht Rechnungen'!$AX$27:$AX$71,'1-Übersicht Rechnungen'!$B$27:$B$71,'allg. Daten (nur für LVwA)'!A53)</f>
        <v>0</v>
      </c>
      <c r="E53" s="128">
        <f t="shared" si="0"/>
        <v>0</v>
      </c>
    </row>
    <row r="54" spans="1:8" x14ac:dyDescent="0.25">
      <c r="A54" s="129">
        <v>6</v>
      </c>
      <c r="B54" s="125">
        <f>SUMIFS('1-Übersicht Rechnungen'!$AR$27:$AR$71,'1-Übersicht Rechnungen'!$B$27:$B$71,'allg. Daten (nur für LVwA)'!A54)</f>
        <v>0</v>
      </c>
      <c r="C54" s="126">
        <f>SUMIFS('1-Übersicht Rechnungen'!AV32:AV76,'1-Übersicht Rechnungen'!B32:B76,'allg. Daten (nur für LVwA)'!A54)</f>
        <v>0</v>
      </c>
      <c r="D54" s="127">
        <f>SUMIFS('1-Übersicht Rechnungen'!$AX$27:$AX$71,'1-Übersicht Rechnungen'!$B$27:$B$71,'allg. Daten (nur für LVwA)'!A54)</f>
        <v>0</v>
      </c>
      <c r="E54" s="128">
        <f t="shared" si="0"/>
        <v>0</v>
      </c>
    </row>
    <row r="55" spans="1:8" x14ac:dyDescent="0.25">
      <c r="A55" s="129">
        <v>7</v>
      </c>
      <c r="B55" s="125">
        <f>SUMIFS('1-Übersicht Rechnungen'!$AR$27:$AR$71,'1-Übersicht Rechnungen'!$B$27:$B$71,'allg. Daten (nur für LVwA)'!A55)</f>
        <v>0</v>
      </c>
      <c r="C55" s="126">
        <f>SUMIFS('1-Übersicht Rechnungen'!AV33:AV77,'1-Übersicht Rechnungen'!B33:B77,'allg. Daten (nur für LVwA)'!A55)</f>
        <v>0</v>
      </c>
      <c r="D55" s="127">
        <f>SUMIFS('1-Übersicht Rechnungen'!$AX$27:$AX$71,'1-Übersicht Rechnungen'!$B$27:$B$71,'allg. Daten (nur für LVwA)'!A55)</f>
        <v>0</v>
      </c>
      <c r="E55" s="128">
        <f t="shared" si="0"/>
        <v>0</v>
      </c>
    </row>
    <row r="56" spans="1:8" x14ac:dyDescent="0.25">
      <c r="A56" s="129">
        <v>8</v>
      </c>
      <c r="B56" s="125">
        <f>SUMIFS('1-Übersicht Rechnungen'!$AR$27:$AR$71,'1-Übersicht Rechnungen'!$B$27:$B$71,'allg. Daten (nur für LVwA)'!A56)</f>
        <v>0</v>
      </c>
      <c r="C56" s="126">
        <f>SUMIFS('1-Übersicht Rechnungen'!AV34:AV78,'1-Übersicht Rechnungen'!B34:B78,'allg. Daten (nur für LVwA)'!A56)</f>
        <v>0</v>
      </c>
      <c r="D56" s="127">
        <f>SUMIFS('1-Übersicht Rechnungen'!$AX$27:$AX$71,'1-Übersicht Rechnungen'!$B$27:$B$71,'allg. Daten (nur für LVwA)'!A56)</f>
        <v>0</v>
      </c>
      <c r="E56" s="128">
        <f t="shared" si="0"/>
        <v>0</v>
      </c>
    </row>
    <row r="57" spans="1:8" x14ac:dyDescent="0.25">
      <c r="A57" s="129">
        <v>9</v>
      </c>
      <c r="B57" s="125">
        <f>SUMIFS('1-Übersicht Rechnungen'!$AR$27:$AR$71,'1-Übersicht Rechnungen'!$B$27:$B$71,'allg. Daten (nur für LVwA)'!A57)</f>
        <v>0</v>
      </c>
      <c r="C57" s="126">
        <f>SUMIFS('1-Übersicht Rechnungen'!AV35:AV79,'1-Übersicht Rechnungen'!B35:B79,'allg. Daten (nur für LVwA)'!A57)</f>
        <v>0</v>
      </c>
      <c r="D57" s="127">
        <f>SUMIFS('1-Übersicht Rechnungen'!$AX$27:$AX$71,'1-Übersicht Rechnungen'!$B$27:$B$71,'allg. Daten (nur für LVwA)'!A57)</f>
        <v>0</v>
      </c>
      <c r="E57" s="128">
        <f t="shared" si="0"/>
        <v>0</v>
      </c>
    </row>
    <row r="58" spans="1:8" ht="15.75" thickBot="1" x14ac:dyDescent="0.3">
      <c r="A58" s="129">
        <v>10</v>
      </c>
      <c r="B58" s="125">
        <f>SUMIFS('1-Übersicht Rechnungen'!$AR$27:$AR$71,'1-Übersicht Rechnungen'!$B$27:$B$71,'allg. Daten (nur für LVwA)'!A58)</f>
        <v>0</v>
      </c>
      <c r="C58" s="126">
        <f>SUMIFS('1-Übersicht Rechnungen'!AV36:AV80,'1-Übersicht Rechnungen'!B36:B80,'allg. Daten (nur für LVwA)'!A58)</f>
        <v>0</v>
      </c>
      <c r="D58" s="127">
        <f>SUMIFS('1-Übersicht Rechnungen'!$AX$27:$AX$71,'1-Übersicht Rechnungen'!$B$27:$B$71,'allg. Daten (nur für LVwA)'!A58)</f>
        <v>0</v>
      </c>
      <c r="E58" s="128">
        <f t="shared" si="0"/>
        <v>0</v>
      </c>
    </row>
    <row r="59" spans="1:8" ht="15.75" thickBot="1" x14ac:dyDescent="0.3">
      <c r="A59" s="130" t="s">
        <v>87</v>
      </c>
      <c r="B59" s="131">
        <f>SUM(B48:B58)-B48</f>
        <v>0</v>
      </c>
      <c r="C59" s="132">
        <f>SUM(C48:C58)-C48</f>
        <v>0</v>
      </c>
      <c r="D59" s="133">
        <f>SUM(D48:D58)-D48</f>
        <v>0</v>
      </c>
      <c r="E59" s="134">
        <f>MIN(E48:E58)</f>
        <v>0</v>
      </c>
    </row>
    <row r="60" spans="1:8" x14ac:dyDescent="0.25">
      <c r="A60" s="113"/>
      <c r="B60" s="114"/>
      <c r="C60" s="114"/>
      <c r="H60" s="110"/>
    </row>
    <row r="61" spans="1:8" ht="15.75" thickBot="1" x14ac:dyDescent="0.3">
      <c r="B61" s="135"/>
      <c r="C61" s="136" t="s">
        <v>88</v>
      </c>
      <c r="D61" s="137">
        <f>SUMIFS(D48:D58,A48:A58,D9)</f>
        <v>0</v>
      </c>
    </row>
    <row r="63" spans="1:8" x14ac:dyDescent="0.25">
      <c r="A63" s="57"/>
      <c r="E63" s="110"/>
    </row>
    <row r="69" spans="1:7" x14ac:dyDescent="0.25">
      <c r="A69" s="172"/>
      <c r="B69" s="172"/>
      <c r="C69" s="172"/>
      <c r="E69" s="172"/>
      <c r="F69" s="172"/>
      <c r="G69" s="172"/>
    </row>
    <row r="70" spans="1:7" x14ac:dyDescent="0.25">
      <c r="A70" t="s">
        <v>121</v>
      </c>
      <c r="E70" t="s">
        <v>122</v>
      </c>
    </row>
  </sheetData>
  <sheetProtection formatCells="0" formatColumns="0" formatRows="0" selectLockedCells="1"/>
  <protectedRanges>
    <protectedRange sqref="D15:D19 F22:F25 D33:E39 B48:E58" name="allgemeine Datenprüfung" securityDescriptor="O:WDG:WDD:(A;;CC;;;S-1-5-21-1630851495-3816166248-898928822-12054)(A;;CC;;;S-1-5-21-1630851495-3816166248-898928822-12056)(A;;CC;;;S-1-5-21-1630851495-3816166248-898928822-15708)(A;;CC;;;S-1-5-21-1630851495-3816166248-898928822-15709)(A;;CC;;;S-1-5-21-1630851495-3816166248-898928822-15710)(A;;CC;;;S-1-5-21-1630851495-3816166248-898928822-79914)(A;;CC;;;S-1-5-21-1630851495-3816166248-898928822-15713)(A;;CC;;;S-1-5-21-1630851495-3816166248-898928822-15714)(A;;CC;;;S-1-5-21-1630851495-3816166248-898928822-16244)(A;;CC;;;S-1-5-21-1630851495-3816166248-898928822-16527)(A;;CC;;;S-1-5-21-1630851495-3816166248-898928822-3042)(A;;CC;;;S-1-5-21-1630851495-3816166248-898928822-6356)(A;;CC;;;S-1-5-21-1630851495-3816166248-898928822-70069)(A;;CC;;;S-1-5-21-1630851495-3816166248-898928822-72129)(A;;CC;;;S-1-5-21-1630851495-3816166248-898928822-75516)"/>
  </protectedRanges>
  <mergeCells count="31">
    <mergeCell ref="A5:C5"/>
    <mergeCell ref="A6:C6"/>
    <mergeCell ref="A7:C7"/>
    <mergeCell ref="A9:C9"/>
    <mergeCell ref="A10:C10"/>
    <mergeCell ref="A34:C34"/>
    <mergeCell ref="A15:C15"/>
    <mergeCell ref="A16:C16"/>
    <mergeCell ref="A30:G30"/>
    <mergeCell ref="G31:G32"/>
    <mergeCell ref="A17:C17"/>
    <mergeCell ref="A18:C18"/>
    <mergeCell ref="A31:C32"/>
    <mergeCell ref="D31:E31"/>
    <mergeCell ref="F31:F32"/>
    <mergeCell ref="D5:E5"/>
    <mergeCell ref="D6:E6"/>
    <mergeCell ref="D7:E7"/>
    <mergeCell ref="A39:C39"/>
    <mergeCell ref="A19:C19"/>
    <mergeCell ref="A21:F21"/>
    <mergeCell ref="A23:E23"/>
    <mergeCell ref="A25:E25"/>
    <mergeCell ref="A38:C38"/>
    <mergeCell ref="A35:C35"/>
    <mergeCell ref="A36:C36"/>
    <mergeCell ref="A37:C37"/>
    <mergeCell ref="A11:C11"/>
    <mergeCell ref="A22:E22"/>
    <mergeCell ref="A14:C14"/>
    <mergeCell ref="A33:C33"/>
  </mergeCells>
  <dataValidations disablePrompts="1" count="4">
    <dataValidation type="list" allowBlank="1" showInputMessage="1" showErrorMessage="1" sqref="F22 F24" xr:uid="{00000000-0002-0000-0300-000000000000}">
      <formula1>"Bitte auswählen,Ja,Nein"</formula1>
    </dataValidation>
    <dataValidation type="list" allowBlank="1" showInputMessage="1" showErrorMessage="1" sqref="F23" xr:uid="{00000000-0002-0000-0300-000001000000}">
      <formula1>"Bitte auswählen,Ja,Nein - es kann keine Auszahlung erfolgen !!!"</formula1>
    </dataValidation>
    <dataValidation type="list" allowBlank="1" showInputMessage="1" showErrorMessage="1" sqref="F26:F27" xr:uid="{00000000-0002-0000-0300-000002000000}">
      <formula1>"Bitte auswählen,aaa) der RL - mobile Endgeräte überschreiten nicht 20% des Gesamtinvestitionsvolumen für alle allgemeinb. Schulen des Schulträgers,bbb) der RL- mobile Endgeräte betragen nicht mehr als 25.000 EUR für diese Schule -"</formula1>
    </dataValidation>
    <dataValidation type="list" allowBlank="1" showInputMessage="1" showErrorMessage="1" sqref="F25" xr:uid="{00000000-0002-0000-0300-000003000000}">
      <formula1>"Bitte auswählen,Die mobilen Endgeräte überschreiten nicht 20% des Gesamtinvestitionsvolumens für alle allgemeinb. Schulen des Schulträgers.,Die mobilen Endgeräte betragen nicht mehr als 25.000 EUR für diese Schule."</formula1>
    </dataValidation>
  </dataValidations>
  <pageMargins left="0.70866141732283472" right="0.70866141732283472" top="0.78740157480314965" bottom="0.78740157480314965" header="0.31496062992125984" footer="0.31496062992125984"/>
  <pageSetup paperSize="9" scale="60" fitToHeight="0" orientation="portrait" r:id="rId1"/>
  <headerFooter>
    <oddFooter>&amp;CStand 07/2023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12</vt:i4>
      </vt:variant>
    </vt:vector>
  </HeadingPairs>
  <TitlesOfParts>
    <vt:vector size="16" baseType="lpstr">
      <vt:lpstr>Hinweise</vt:lpstr>
      <vt:lpstr>1-Übersicht Rechnungen</vt:lpstr>
      <vt:lpstr>2-Übersicht Vergabe</vt:lpstr>
      <vt:lpstr>allg. Daten (nur für LVwA)</vt:lpstr>
      <vt:lpstr>Anzeigegeräte</vt:lpstr>
      <vt:lpstr>digitaleArbeitsgeräte</vt:lpstr>
      <vt:lpstr>digitaleVernetzung</vt:lpstr>
      <vt:lpstr>'allg. Daten (nur für LVwA)'!Druckbereich</vt:lpstr>
      <vt:lpstr>erstattendeAusgaben</vt:lpstr>
      <vt:lpstr>erstattungsfähig</vt:lpstr>
      <vt:lpstr>förderfähig</vt:lpstr>
      <vt:lpstr>LehrLernInfrastruktur</vt:lpstr>
      <vt:lpstr>mobileEndgeräte</vt:lpstr>
      <vt:lpstr>nichtförderfähig</vt:lpstr>
      <vt:lpstr>Rechnungsbetrag</vt:lpstr>
      <vt:lpstr>WLAN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Bering, Veronika</dc:creator>
  <cp:lastModifiedBy>Jäger, Ronny</cp:lastModifiedBy>
  <cp:lastPrinted>2023-07-19T12:16:32Z</cp:lastPrinted>
  <dcterms:created xsi:type="dcterms:W3CDTF">2020-08-26T08:57:33Z</dcterms:created>
  <dcterms:modified xsi:type="dcterms:W3CDTF">2023-07-19T12:17:16Z</dcterms:modified>
</cp:coreProperties>
</file>